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10845"/>
  </bookViews>
  <sheets>
    <sheet name="ТРАФАРЕТ" sheetId="1" r:id="rId1"/>
  </sheets>
  <definedNames>
    <definedName name="_xlnm.Print_Area" localSheetId="0">ТРАФАРЕТ!$A$1:$J$184</definedName>
  </definedNames>
  <calcPr calcId="125725" fullPrecision="0"/>
</workbook>
</file>

<file path=xl/calcChain.xml><?xml version="1.0" encoding="utf-8"?>
<calcChain xmlns="http://schemas.openxmlformats.org/spreadsheetml/2006/main">
  <c r="I22" i="1"/>
  <c r="I24"/>
  <c r="I25"/>
  <c r="I26"/>
  <c r="D27"/>
  <c r="E27"/>
  <c r="F27"/>
  <c r="G27"/>
  <c r="H27"/>
  <c r="I29"/>
  <c r="I27"/>
  <c r="I30"/>
  <c r="D31"/>
  <c r="E31"/>
  <c r="F31"/>
  <c r="G31"/>
  <c r="H31"/>
  <c r="I33"/>
  <c r="I34"/>
  <c r="I31"/>
  <c r="I35"/>
  <c r="I36"/>
  <c r="I37"/>
  <c r="I38"/>
  <c r="I39"/>
  <c r="D40"/>
  <c r="D21"/>
  <c r="E40"/>
  <c r="F40"/>
  <c r="F21"/>
  <c r="G40"/>
  <c r="H40"/>
  <c r="H21"/>
  <c r="I42"/>
  <c r="I43"/>
  <c r="I44"/>
  <c r="I45"/>
  <c r="D55"/>
  <c r="E55"/>
  <c r="F55"/>
  <c r="G55"/>
  <c r="H55"/>
  <c r="I57"/>
  <c r="I58"/>
  <c r="I55"/>
  <c r="I59"/>
  <c r="D60"/>
  <c r="E60"/>
  <c r="F60"/>
  <c r="G60"/>
  <c r="H60"/>
  <c r="I62"/>
  <c r="I63"/>
  <c r="I64"/>
  <c r="I65"/>
  <c r="I66"/>
  <c r="I67"/>
  <c r="D68"/>
  <c r="E68"/>
  <c r="F68"/>
  <c r="G68"/>
  <c r="H68"/>
  <c r="I70"/>
  <c r="I68"/>
  <c r="I71"/>
  <c r="D72"/>
  <c r="E72"/>
  <c r="F72"/>
  <c r="G72"/>
  <c r="H72"/>
  <c r="I74"/>
  <c r="I75"/>
  <c r="D83"/>
  <c r="E83"/>
  <c r="F83"/>
  <c r="G83"/>
  <c r="H83"/>
  <c r="I85"/>
  <c r="I83"/>
  <c r="I86"/>
  <c r="D87"/>
  <c r="E87"/>
  <c r="F87"/>
  <c r="G87"/>
  <c r="H87"/>
  <c r="I89"/>
  <c r="I90"/>
  <c r="I91"/>
  <c r="D92"/>
  <c r="E92"/>
  <c r="F92"/>
  <c r="G92"/>
  <c r="H92"/>
  <c r="I94"/>
  <c r="I92"/>
  <c r="I95"/>
  <c r="I96"/>
  <c r="I97"/>
  <c r="D98"/>
  <c r="E98"/>
  <c r="F98"/>
  <c r="G98"/>
  <c r="H98"/>
  <c r="I100"/>
  <c r="I101"/>
  <c r="I98"/>
  <c r="I102"/>
  <c r="I103"/>
  <c r="D116"/>
  <c r="D114"/>
  <c r="E116"/>
  <c r="F116"/>
  <c r="G116"/>
  <c r="H116"/>
  <c r="I118"/>
  <c r="I119"/>
  <c r="I120"/>
  <c r="I121"/>
  <c r="I122"/>
  <c r="I123"/>
  <c r="D124"/>
  <c r="E124"/>
  <c r="F124"/>
  <c r="G124"/>
  <c r="H124"/>
  <c r="I126"/>
  <c r="I127"/>
  <c r="I128"/>
  <c r="E129"/>
  <c r="F129"/>
  <c r="G129"/>
  <c r="H129"/>
  <c r="I130"/>
  <c r="I131"/>
  <c r="I129"/>
  <c r="D132"/>
  <c r="E132"/>
  <c r="F132"/>
  <c r="G132"/>
  <c r="H132"/>
  <c r="I134"/>
  <c r="I135"/>
  <c r="I132"/>
  <c r="D143"/>
  <c r="E143"/>
  <c r="F143"/>
  <c r="I145"/>
  <c r="I143"/>
  <c r="I146"/>
  <c r="D147"/>
  <c r="E147"/>
  <c r="F147"/>
  <c r="G147"/>
  <c r="H147"/>
  <c r="I149"/>
  <c r="I150"/>
  <c r="D159"/>
  <c r="E159"/>
  <c r="F159"/>
  <c r="G159"/>
  <c r="I72"/>
  <c r="I53"/>
  <c r="I105"/>
  <c r="D53"/>
  <c r="G114"/>
  <c r="E53"/>
  <c r="I21"/>
  <c r="I147"/>
  <c r="E114"/>
  <c r="H114"/>
  <c r="I60"/>
  <c r="F53"/>
  <c r="F105"/>
  <c r="G53"/>
  <c r="H105"/>
  <c r="I116"/>
  <c r="I114"/>
  <c r="H53"/>
  <c r="I40"/>
  <c r="E21"/>
  <c r="E105"/>
  <c r="I124"/>
  <c r="I87"/>
  <c r="G21"/>
  <c r="G105"/>
  <c r="D105"/>
</calcChain>
</file>

<file path=xl/sharedStrings.xml><?xml version="1.0" encoding="utf-8"?>
<sst xmlns="http://schemas.openxmlformats.org/spreadsheetml/2006/main" count="537" uniqueCount="292">
  <si>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</si>
  <si>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</si>
  <si>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</si>
  <si>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</si>
  <si>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</si>
  <si>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</si>
  <si>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</si>
  <si>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</si>
  <si>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</si>
  <si>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</si>
  <si>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</si>
  <si>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</si>
  <si>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</si>
  <si>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</si>
  <si>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</si>
  <si>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</si>
  <si>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</si>
  <si>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</si>
  <si>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</si>
  <si>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</si>
  <si>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</si>
  <si>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</si>
  <si>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</si>
  <si>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</si>
  <si>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</si>
  <si>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</si>
  <si>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</si>
  <si>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</si>
  <si>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</si>
  <si>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</si>
  <si>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</si>
  <si>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</si>
  <si>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</si>
  <si>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</si>
  <si>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</si>
  <si>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</si>
  <si>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</si>
  <si>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</si>
  <si>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</si>
  <si>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</si>
  <si>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</si>
  <si>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</si>
  <si>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</si>
  <si>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</si>
  <si>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</si>
  <si>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</si>
  <si>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</si>
  <si>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</si>
  <si>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</si>
  <si>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</si>
  <si>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</si>
  <si>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</si>
  <si>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</si>
  <si>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</si>
  <si>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</si>
  <si>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</si>
  <si>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</si>
  <si>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</si>
  <si>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</si>
  <si>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</si>
  <si>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</si>
  <si>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</si>
  <si>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</si>
  <si>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</si>
  <si>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</si>
  <si>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</si>
  <si>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</si>
  <si>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</si>
  <si>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</si>
  <si>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</si>
  <si>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</si>
  <si>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</si>
  <si>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</si>
  <si>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</si>
  <si>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</si>
  <si>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</si>
  <si>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</si>
  <si>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</si>
  <si>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charset val="204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</si>
  <si>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</si>
  <si>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</si>
  <si>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</si>
  <si>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</si>
  <si>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</si>
  <si>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</si>
  <si>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</si>
  <si>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</si>
  <si>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</si>
  <si>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</si>
  <si>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</si>
  <si>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</si>
  <si>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</si>
  <si>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</si>
  <si>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</si>
  <si>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</si>
  <si>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</si>
  <si>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</si>
  <si>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</si>
  <si>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</si>
  <si>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</si>
  <si>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</si>
  <si>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</si>
  <si>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</si>
  <si>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</si>
  <si>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</si>
  <si>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</si>
  <si>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</si>
  <si>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</si>
  <si>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</si>
  <si>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</si>
  <si>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</si>
  <si>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</si>
  <si>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</si>
  <si>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</si>
  <si>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</si>
  <si>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</si>
  <si>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</si>
  <si>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</si>
  <si>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</si>
  <si>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</si>
  <si>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</si>
  <si>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</si>
  <si>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</si>
  <si>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</si>
  <si>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</si>
  <si>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</si>
  <si>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</si>
  <si>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</si>
  <si>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</si>
  <si>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</si>
  <si>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</si>
  <si>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</si>
  <si>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</si>
  <si>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</si>
  <si>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</si>
  <si>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</si>
  <si>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</si>
  <si>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</si>
  <si>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</si>
  <si>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</si>
  <si>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</si>
  <si>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</si>
  <si>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</si>
  <si>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</si>
  <si>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</si>
  <si>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</si>
  <si>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</si>
  <si>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</si>
  <si>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</si>
  <si>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</si>
  <si>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</si>
  <si>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</si>
  <si>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</si>
  <si>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</si>
  <si>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</si>
  <si>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</si>
  <si>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</si>
  <si>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</si>
  <si>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</si>
  <si>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</si>
  <si>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</si>
  <si>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</si>
  <si>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</si>
  <si>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</si>
  <si>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</si>
  <si>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</si>
  <si>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</si>
  <si>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</si>
  <si>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</si>
  <si>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</si>
  <si>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</si>
  <si>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</si>
  <si>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</si>
  <si>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</si>
  <si>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</si>
  <si>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</si>
  <si>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</si>
  <si>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</si>
  <si>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</si>
  <si>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</si>
  <si>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</si>
  <si>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</si>
  <si>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</si>
  <si>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</si>
  <si>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</si>
  <si>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</si>
  <si>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</si>
  <si>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</si>
  <si>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</si>
  <si>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</si>
  <si>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</si>
  <si>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</si>
  <si>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</si>
  <si>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</si>
  <si>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</si>
  <si>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</si>
  <si>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</si>
  <si>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</si>
  <si>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</si>
  <si>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</si>
  <si>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</si>
  <si>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</si>
  <si>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</si>
  <si>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</si>
  <si>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</si>
  <si>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</si>
  <si>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</si>
  <si>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</si>
  <si>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</si>
  <si>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</si>
  <si>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</si>
  <si>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</si>
  <si>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</si>
  <si>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</si>
  <si>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</si>
  <si>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</si>
  <si>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</si>
  <si>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</si>
  <si>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</si>
  <si>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</si>
  <si>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</si>
  <si>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</si>
  <si>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</si>
  <si>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</si>
  <si>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</si>
  <si>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</si>
  <si>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</si>
  <si>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</si>
  <si>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</si>
  <si>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</si>
  <si>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</si>
  <si>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</si>
  <si>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</si>
  <si>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</si>
  <si>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</si>
  <si>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</si>
  <si>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</si>
  <si>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</si>
  <si>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</si>
  <si>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</si>
  <si>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</si>
  <si>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</si>
  <si>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</si>
  <si>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</si>
  <si>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</si>
  <si>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</si>
  <si>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</si>
  <si>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</si>
  <si>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</si>
  <si>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</si>
  <si>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</si>
  <si>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</si>
  <si>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</si>
  <si>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</si>
  <si>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</si>
  <si>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</si>
  <si>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</si>
  <si>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</si>
  <si>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</si>
  <si>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</si>
  <si>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</si>
  <si>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</si>
  <si>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</si>
  <si>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отрицательная курсовая разница</t>
  </si>
  <si>
    <t>522</t>
  </si>
  <si>
    <t>640</t>
  </si>
  <si>
    <t>540</t>
  </si>
  <si>
    <t>по ОКТМО</t>
  </si>
  <si>
    <t>субсидии</t>
  </si>
  <si>
    <t>субсдии на осуществление капитальных вложений</t>
  </si>
  <si>
    <t>иные трансферты</t>
  </si>
  <si>
    <t>иные прочие доходы</t>
  </si>
  <si>
    <t>Возвраты расходов и выплат обеспечений прошлых лет (стр. 300 (гр.5-9) = стр.900 (гр.4-8)</t>
  </si>
  <si>
    <t>4. Сведения о возвратах расходов и выплат обеспечений прошлых лет</t>
  </si>
  <si>
    <t xml:space="preserve">                     Произведено возвратов</t>
  </si>
  <si>
    <t>Возвращено расходов и обеспечений прошлых лет, всего</t>
  </si>
  <si>
    <t>900</t>
  </si>
  <si>
    <t xml:space="preserve">                          из них по кодам аналитики:</t>
  </si>
  <si>
    <r>
      <t>Источники финансирования дефицита средств</t>
    </r>
    <r>
      <rPr>
        <sz val="8"/>
        <rFont val="Arial Cyr"/>
        <charset val="204"/>
      </rPr>
      <t xml:space="preserve"> - всего (стр.520+стр.620+стр.700+стр.730+стр.820+стр.830)</t>
    </r>
  </si>
  <si>
    <t>01 января 2016 г.</t>
  </si>
  <si>
    <t>федеральное государственное автономное образовательное учреждение высшего профессионального образования "Уральский федеральный университет имени первого Президента России Б.Н.Ельцина"</t>
  </si>
  <si>
    <t>65701000001</t>
  </si>
  <si>
    <t>074</t>
  </si>
  <si>
    <t>02069203</t>
  </si>
  <si>
    <t>Российская Федерация</t>
  </si>
  <si>
    <t>00083380</t>
  </si>
  <si>
    <t>Министерство образования и науки Российской Федерации</t>
  </si>
  <si>
    <t>Cобственные доходы учреждения</t>
  </si>
  <si>
    <t>ГОД</t>
  </si>
  <si>
    <t>01.01.2016</t>
  </si>
  <si>
    <t>прочие расходы</t>
  </si>
  <si>
    <t>Расходы по приобретению материальных запасов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</si>
</sst>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8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3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9" fillId="0" borderId="0" xfId="0" applyFont="1"/>
    <xf numFmtId="0" fontId="6" fillId="0" borderId="0" xfId="0" applyFont="1" applyBorder="1" applyAlignment="1">
      <alignment horizontal="left"/>
    </xf>
    <xf numFmtId="0" fontId="5" fillId="19" borderId="23" xfId="0" applyFont="1" applyFill="1" applyBorder="1" applyAlignment="1">
      <alignment horizontal="left" wrapText="1"/>
    </xf>
    <xf numFmtId="49" fontId="6" fillId="19" borderId="24" xfId="0" applyNumberFormat="1" applyFont="1" applyFill="1" applyBorder="1" applyAlignment="1">
      <alignment horizontal="center" wrapText="1"/>
    </xf>
    <xf numFmtId="49" fontId="6" fillId="19" borderId="25" xfId="0" applyNumberFormat="1" applyFont="1" applyFill="1" applyBorder="1" applyAlignment="1">
      <alignment horizontal="center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7" xfId="0" applyNumberFormat="1" applyFont="1" applyFill="1" applyBorder="1" applyAlignment="1">
      <alignment horizontal="center"/>
    </xf>
    <xf numFmtId="49" fontId="2" fillId="19" borderId="18" xfId="0" applyNumberFormat="1" applyFont="1" applyFill="1" applyBorder="1" applyAlignment="1">
      <alignment horizontal="center"/>
    </xf>
    <xf numFmtId="0" fontId="7" fillId="19" borderId="22" xfId="0" applyFont="1" applyFill="1" applyBorder="1" applyAlignment="1">
      <alignment horizontal="left" wrapText="1"/>
    </xf>
    <xf numFmtId="49" fontId="2" fillId="19" borderId="28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49" fontId="2" fillId="19" borderId="30" xfId="0" applyNumberFormat="1" applyFont="1" applyFill="1" applyBorder="1" applyAlignment="1">
      <alignment horizontal="center"/>
    </xf>
    <xf numFmtId="0" fontId="7" fillId="19" borderId="22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31" xfId="0" applyFont="1" applyFill="1" applyBorder="1" applyAlignment="1">
      <alignment horizontal="left" wrapText="1"/>
    </xf>
    <xf numFmtId="49" fontId="2" fillId="19" borderId="32" xfId="0" applyNumberFormat="1" applyFont="1" applyFill="1" applyBorder="1" applyAlignment="1">
      <alignment horizontal="center"/>
    </xf>
    <xf numFmtId="0" fontId="2" fillId="19" borderId="31" xfId="0" applyFont="1" applyFill="1" applyBorder="1" applyAlignment="1">
      <alignment horizontal="left" wrapText="1" indent="2"/>
    </xf>
    <xf numFmtId="0" fontId="6" fillId="19" borderId="29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20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5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2" fillId="19" borderId="36" xfId="0" applyFont="1" applyFill="1" applyBorder="1" applyAlignment="1">
      <alignment horizontal="left" wrapText="1"/>
    </xf>
    <xf numFmtId="49" fontId="2" fillId="19" borderId="17" xfId="0" applyNumberFormat="1" applyFont="1" applyFill="1" applyBorder="1" applyAlignment="1">
      <alignment horizontal="center"/>
    </xf>
    <xf numFmtId="49" fontId="2" fillId="19" borderId="37" xfId="0" applyNumberFormat="1" applyFont="1" applyFill="1" applyBorder="1" applyAlignment="1">
      <alignment horizontal="center"/>
    </xf>
    <xf numFmtId="49" fontId="6" fillId="19" borderId="38" xfId="0" applyNumberFormat="1" applyFont="1" applyFill="1" applyBorder="1" applyAlignment="1">
      <alignment horizontal="center" wrapText="1"/>
    </xf>
    <xf numFmtId="49" fontId="6" fillId="19" borderId="39" xfId="0" applyNumberFormat="1" applyFont="1" applyFill="1" applyBorder="1" applyAlignment="1">
      <alignment horizontal="center" wrapText="1"/>
    </xf>
    <xf numFmtId="49" fontId="2" fillId="19" borderId="40" xfId="0" applyNumberFormat="1" applyFont="1" applyFill="1" applyBorder="1" applyAlignment="1">
      <alignment horizontal="center"/>
    </xf>
    <xf numFmtId="49" fontId="2" fillId="19" borderId="41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0" fontId="2" fillId="19" borderId="22" xfId="0" applyFont="1" applyFill="1" applyBorder="1" applyAlignment="1">
      <alignment horizontal="left" wrapText="1" indent="3"/>
    </xf>
    <xf numFmtId="0" fontId="5" fillId="19" borderId="29" xfId="0" applyFont="1" applyFill="1" applyBorder="1" applyAlignment="1">
      <alignment horizontal="left" wrapText="1"/>
    </xf>
    <xf numFmtId="0" fontId="6" fillId="19" borderId="42" xfId="0" applyFont="1" applyFill="1" applyBorder="1" applyAlignment="1">
      <alignment horizontal="center" wrapText="1"/>
    </xf>
    <xf numFmtId="0" fontId="5" fillId="19" borderId="22" xfId="0" applyFont="1" applyFill="1" applyBorder="1" applyAlignment="1">
      <alignment horizontal="left" wrapText="1"/>
    </xf>
    <xf numFmtId="49" fontId="6" fillId="19" borderId="43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 wrapText="1"/>
    </xf>
    <xf numFmtId="49" fontId="6" fillId="19" borderId="19" xfId="0" applyNumberFormat="1" applyFont="1" applyFill="1" applyBorder="1" applyAlignment="1">
      <alignment horizontal="center" wrapText="1"/>
    </xf>
    <xf numFmtId="0" fontId="8" fillId="19" borderId="22" xfId="0" applyFont="1" applyFill="1" applyBorder="1" applyAlignment="1">
      <alignment horizontal="left" wrapText="1" indent="1"/>
    </xf>
    <xf numFmtId="49" fontId="6" fillId="19" borderId="30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2" xfId="0" applyFont="1" applyFill="1" applyBorder="1" applyAlignment="1">
      <alignment horizontal="left" wrapText="1" indent="3"/>
    </xf>
    <xf numFmtId="49" fontId="6" fillId="19" borderId="28" xfId="0" applyNumberFormat="1" applyFont="1" applyFill="1" applyBorder="1" applyAlignment="1">
      <alignment horizontal="center" wrapText="1"/>
    </xf>
    <xf numFmtId="0" fontId="6" fillId="19" borderId="36" xfId="0" applyFont="1" applyFill="1" applyBorder="1" applyAlignment="1">
      <alignment horizontal="left" wrapText="1" indent="2"/>
    </xf>
    <xf numFmtId="49" fontId="6" fillId="19" borderId="32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164" fontId="2" fillId="20" borderId="25" xfId="0" applyNumberFormat="1" applyFont="1" applyFill="1" applyBorder="1" applyAlignment="1">
      <alignment horizontal="center"/>
    </xf>
    <xf numFmtId="164" fontId="2" fillId="20" borderId="26" xfId="0" applyNumberFormat="1" applyFont="1" applyFill="1" applyBorder="1" applyAlignment="1">
      <alignment horizontal="center"/>
    </xf>
    <xf numFmtId="164" fontId="2" fillId="20" borderId="44" xfId="0" applyNumberFormat="1" applyFont="1" applyFill="1" applyBorder="1" applyAlignment="1">
      <alignment horizontal="center"/>
    </xf>
    <xf numFmtId="164" fontId="2" fillId="19" borderId="18" xfId="0" applyNumberFormat="1" applyFont="1" applyFill="1" applyBorder="1" applyAlignment="1">
      <alignment horizontal="center"/>
    </xf>
    <xf numFmtId="164" fontId="2" fillId="19" borderId="19" xfId="0" applyNumberFormat="1" applyFont="1" applyFill="1" applyBorder="1" applyAlignment="1">
      <alignment horizontal="center"/>
    </xf>
    <xf numFmtId="164" fontId="2" fillId="19" borderId="45" xfId="0" applyNumberFormat="1" applyFont="1" applyFill="1" applyBorder="1" applyAlignment="1">
      <alignment horizontal="center"/>
    </xf>
    <xf numFmtId="164" fontId="2" fillId="20" borderId="39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46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6" fillId="19" borderId="19" xfId="0" applyNumberFormat="1" applyFont="1" applyFill="1" applyBorder="1" applyAlignment="1">
      <alignment horizontal="center" wrapText="1"/>
    </xf>
    <xf numFmtId="164" fontId="2" fillId="20" borderId="48" xfId="0" applyNumberFormat="1" applyFont="1" applyFill="1" applyBorder="1" applyAlignment="1">
      <alignment horizontal="center"/>
    </xf>
    <xf numFmtId="164" fontId="2" fillId="19" borderId="48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20" borderId="32" xfId="0" applyNumberFormat="1" applyFont="1" applyFill="1" applyBorder="1" applyAlignment="1">
      <alignment horizontal="center"/>
    </xf>
    <xf numFmtId="164" fontId="2" fillId="19" borderId="4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21" borderId="25" xfId="0" applyNumberFormat="1" applyFont="1" applyFill="1" applyBorder="1" applyAlignment="1">
      <alignment horizontal="center"/>
    </xf>
    <xf numFmtId="164" fontId="2" fillId="22" borderId="26" xfId="0" applyNumberFormat="1" applyFont="1" applyFill="1" applyBorder="1" applyAlignment="1">
      <alignment horizontal="center"/>
    </xf>
    <xf numFmtId="164" fontId="2" fillId="22" borderId="47" xfId="0" applyNumberFormat="1" applyFont="1" applyFill="1" applyBorder="1" applyAlignment="1">
      <alignment horizontal="center"/>
    </xf>
    <xf numFmtId="164" fontId="2" fillId="22" borderId="1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/>
    <xf numFmtId="0" fontId="6" fillId="0" borderId="0" xfId="0" applyFont="1" applyAlignme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2" fillId="21" borderId="39" xfId="0" applyNumberFormat="1" applyFont="1" applyFill="1" applyBorder="1" applyAlignment="1">
      <alignment horizontal="center"/>
    </xf>
    <xf numFmtId="164" fontId="2" fillId="21" borderId="44" xfId="0" applyNumberFormat="1" applyFont="1" applyFill="1" applyBorder="1" applyAlignment="1">
      <alignment horizontal="center"/>
    </xf>
    <xf numFmtId="164" fontId="2" fillId="23" borderId="50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18" borderId="25" xfId="0" applyNumberFormat="1" applyFont="1" applyFill="1" applyBorder="1" applyAlignment="1" applyProtection="1">
      <alignment horizontal="center"/>
      <protection locked="0"/>
    </xf>
    <xf numFmtId="164" fontId="2" fillId="18" borderId="2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22" borderId="46" xfId="0" applyNumberFormat="1" applyFont="1" applyFill="1" applyBorder="1" applyAlignment="1" applyProtection="1">
      <alignment horizontal="center"/>
    </xf>
    <xf numFmtId="164" fontId="2" fillId="22" borderId="48" xfId="0" applyNumberFormat="1" applyFont="1" applyFill="1" applyBorder="1" applyAlignment="1" applyProtection="1">
      <alignment horizontal="center"/>
    </xf>
    <xf numFmtId="164" fontId="2" fillId="22" borderId="51" xfId="0" applyNumberFormat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6" fillId="21" borderId="43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20" borderId="25" xfId="0" applyNumberFormat="1" applyFont="1" applyFill="1" applyBorder="1" applyAlignment="1" applyProtection="1">
      <alignment horizontal="center"/>
    </xf>
    <xf numFmtId="164" fontId="2" fillId="20" borderId="48" xfId="0" applyNumberFormat="1" applyFont="1" applyFill="1" applyBorder="1" applyAlignment="1" applyProtection="1">
      <alignment horizontal="center"/>
    </xf>
    <xf numFmtId="164" fontId="2" fillId="22" borderId="26" xfId="0" applyNumberFormat="1" applyFont="1" applyFill="1" applyBorder="1" applyAlignment="1" applyProtection="1">
      <alignment horizontal="center"/>
    </xf>
    <xf numFmtId="164" fontId="2" fillId="22" borderId="47" xfId="0" applyNumberFormat="1" applyFont="1" applyFill="1" applyBorder="1" applyAlignment="1" applyProtection="1">
      <alignment horizontal="center"/>
    </xf>
    <xf numFmtId="164" fontId="2" fillId="22" borderId="10" xfId="0" applyNumberFormat="1" applyFont="1" applyFill="1" applyBorder="1" applyAlignment="1" applyProtection="1">
      <alignment horizontal="center"/>
    </xf>
    <xf numFmtId="164" fontId="2" fillId="22" borderId="55" xfId="0" applyNumberFormat="1" applyFont="1" applyFill="1" applyBorder="1" applyAlignment="1" applyProtection="1">
      <alignment horizontal="center"/>
    </xf>
    <xf numFmtId="164" fontId="2" fillId="20" borderId="26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6" fillId="24" borderId="0" xfId="0" applyFont="1" applyFill="1"/>
    <xf numFmtId="164" fontId="2" fillId="19" borderId="51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164" fontId="2" fillId="0" borderId="26" xfId="0" applyNumberFormat="1" applyFont="1" applyBorder="1" applyAlignment="1" applyProtection="1">
      <alignment horizontal="center"/>
    </xf>
    <xf numFmtId="164" fontId="2" fillId="18" borderId="25" xfId="0" applyNumberFormat="1" applyFont="1" applyFill="1" applyBorder="1" applyAlignment="1" applyProtection="1">
      <alignment horizontal="center"/>
      <protection locked="0"/>
    </xf>
    <xf numFmtId="164" fontId="2" fillId="18" borderId="13" xfId="0" applyNumberFormat="1" applyFont="1" applyFill="1" applyBorder="1" applyAlignment="1" applyProtection="1">
      <alignment horizontal="center"/>
      <protection locked="0"/>
    </xf>
    <xf numFmtId="164" fontId="2" fillId="18" borderId="10" xfId="0" applyNumberFormat="1" applyFont="1" applyFill="1" applyBorder="1" applyAlignment="1" applyProtection="1">
      <alignment horizontal="center"/>
      <protection locked="0"/>
    </xf>
    <xf numFmtId="49" fontId="2" fillId="19" borderId="56" xfId="0" applyNumberFormat="1" applyFont="1" applyFill="1" applyBorder="1" applyAlignment="1">
      <alignment horizontal="center"/>
    </xf>
    <xf numFmtId="49" fontId="2" fillId="19" borderId="57" xfId="0" applyNumberFormat="1" applyFont="1" applyFill="1" applyBorder="1" applyAlignment="1">
      <alignment horizontal="center"/>
    </xf>
    <xf numFmtId="164" fontId="2" fillId="0" borderId="58" xfId="0" applyNumberFormat="1" applyFont="1" applyBorder="1" applyAlignment="1" applyProtection="1">
      <alignment horizontal="center"/>
      <protection locked="0"/>
    </xf>
    <xf numFmtId="164" fontId="2" fillId="0" borderId="59" xfId="0" applyNumberFormat="1" applyFont="1" applyBorder="1" applyAlignment="1" applyProtection="1">
      <alignment horizontal="center"/>
      <protection locked="0"/>
    </xf>
    <xf numFmtId="164" fontId="2" fillId="22" borderId="32" xfId="0" applyNumberFormat="1" applyFont="1" applyFill="1" applyBorder="1" applyAlignment="1">
      <alignment horizontal="center"/>
    </xf>
    <xf numFmtId="164" fontId="2" fillId="22" borderId="48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wrapText="1" indent="3"/>
    </xf>
    <xf numFmtId="49" fontId="6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center"/>
    </xf>
    <xf numFmtId="49" fontId="6" fillId="0" borderId="30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60" xfId="0" applyFont="1" applyBorder="1" applyAlignment="1">
      <alignment horizontal="left" wrapText="1" indent="3"/>
    </xf>
    <xf numFmtId="49" fontId="6" fillId="0" borderId="56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 indent="3"/>
    </xf>
    <xf numFmtId="49" fontId="2" fillId="0" borderId="2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 wrapText="1"/>
      <protection locked="0"/>
    </xf>
    <xf numFmtId="14" fontId="2" fillId="0" borderId="61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49" fontId="6" fillId="0" borderId="6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4" fontId="2" fillId="22" borderId="41" xfId="0" applyNumberFormat="1" applyFont="1" applyFill="1" applyBorder="1" applyAlignment="1" applyProtection="1">
      <alignment horizontal="center"/>
    </xf>
    <xf numFmtId="4" fontId="2" fillId="22" borderId="60" xfId="0" applyNumberFormat="1" applyFont="1" applyFill="1" applyBorder="1" applyAlignment="1" applyProtection="1">
      <alignment horizontal="center"/>
    </xf>
    <xf numFmtId="0" fontId="6" fillId="0" borderId="64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>
      <alignment horizontal="left" wrapText="1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6" fillId="19" borderId="35" xfId="0" applyFont="1" applyFill="1" applyBorder="1" applyAlignment="1">
      <alignment horizontal="center" wrapText="1"/>
    </xf>
    <xf numFmtId="0" fontId="6" fillId="19" borderId="63" xfId="0" applyFont="1" applyFill="1" applyBorder="1" applyAlignment="1">
      <alignment horizontal="center" wrapText="1"/>
    </xf>
    <xf numFmtId="164" fontId="2" fillId="22" borderId="14" xfId="0" applyNumberFormat="1" applyFont="1" applyFill="1" applyBorder="1" applyAlignment="1">
      <alignment horizontal="center"/>
    </xf>
    <xf numFmtId="164" fontId="2" fillId="22" borderId="16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2695575</xdr:colOff>
      <xdr:row>183</xdr:row>
      <xdr:rowOff>38100</xdr:rowOff>
    </xdr:from>
    <xdr:to>
      <xdr:col>3</xdr:col>
      <xdr:colOff>619125</xdr:colOff>
      <xdr:row>183</xdr:row>
      <xdr:rowOff>38100</xdr:rowOff>
    </xdr:to>
    <xdr:sp macro="" textlink="">
      <xdr:nvSpPr>
        <xdr:cNvPr id="4793" name="Text Box 3769" hidden="1"/>
        <xdr:cNvSpPr txBox="1">
          <a:spLocks noChangeArrowheads="1"/>
        </xdr:cNvSpPr>
      </xdr:nvSpPr>
      <xdr:spPr bwMode="auto">
        <a:xfrm>
          <a:off x="2695575" y="33623250"/>
          <a:ext cx="141922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85"/>
  <sheetViews>
    <sheetView tabSelected="1" workbookViewId="0">
      <selection sqref="A1:I1"/>
    </sheetView>
  </sheetViews>
  <sheetFormatPr defaultRowHeight="12.75"/>
  <cols>
    <col min="1" max="1" width="41.28515625" style="3" customWidth="1"/>
    <col min="2" max="2" width="4.7109375" style="3" customWidth="1"/>
    <col min="3" max="3" width="6.42578125" style="3" customWidth="1"/>
    <col min="4" max="4" width="16.85546875" style="3" customWidth="1"/>
    <col min="5" max="5" width="16.28515625" style="13" customWidth="1"/>
    <col min="6" max="6" width="17.7109375" style="13" customWidth="1"/>
    <col min="7" max="8" width="16.85546875" style="13" customWidth="1"/>
    <col min="9" max="9" width="17.140625" style="13" customWidth="1"/>
    <col min="10" max="10" width="17.28515625" customWidth="1"/>
    <col min="11" max="11" width="9.140625" hidden="1" customWidth="1"/>
  </cols>
  <sheetData>
    <row r="1" spans="1:11" ht="17.100000000000001" customHeight="1">
      <c r="A1" s="205" t="s">
        <v>259</v>
      </c>
      <c r="B1" s="206"/>
      <c r="C1" s="206"/>
      <c r="D1" s="206"/>
      <c r="E1" s="206"/>
      <c r="F1" s="206"/>
      <c r="G1" s="206"/>
      <c r="H1" s="206"/>
      <c r="I1" s="206"/>
      <c r="J1" s="1"/>
    </row>
    <row r="2" spans="1:11" ht="15" customHeight="1">
      <c r="A2" s="207" t="s">
        <v>260</v>
      </c>
      <c r="B2" s="208"/>
      <c r="C2" s="208"/>
      <c r="D2" s="208"/>
      <c r="E2" s="208"/>
      <c r="F2" s="208"/>
      <c r="G2" s="208"/>
      <c r="H2" s="208"/>
      <c r="I2" s="208"/>
    </row>
    <row r="3" spans="1:11" ht="14.1" customHeight="1" thickBot="1">
      <c r="A3" s="205"/>
      <c r="B3" s="206"/>
      <c r="C3" s="206"/>
      <c r="D3" s="206"/>
      <c r="E3" s="206"/>
      <c r="F3" s="206"/>
      <c r="G3" s="206"/>
      <c r="H3" s="206"/>
      <c r="I3" s="206"/>
      <c r="J3" s="2" t="s">
        <v>0</v>
      </c>
    </row>
    <row r="4" spans="1:11" ht="14.1" customHeight="1">
      <c r="B4" s="4"/>
      <c r="C4" s="4"/>
      <c r="D4" s="4"/>
      <c r="E4" s="4"/>
      <c r="F4" s="4"/>
      <c r="G4" s="4"/>
      <c r="H4" s="4"/>
      <c r="I4" s="154" t="s">
        <v>236</v>
      </c>
      <c r="J4" s="148" t="s">
        <v>1</v>
      </c>
      <c r="K4">
        <v>5</v>
      </c>
    </row>
    <row r="5" spans="1:11" ht="14.1" customHeight="1">
      <c r="A5" s="4"/>
      <c r="B5" s="4"/>
      <c r="C5" s="4"/>
      <c r="D5" s="11" t="s">
        <v>223</v>
      </c>
      <c r="E5" s="209" t="s">
        <v>279</v>
      </c>
      <c r="F5" s="209"/>
      <c r="G5" s="119"/>
      <c r="H5" s="119"/>
      <c r="I5" s="154" t="s">
        <v>237</v>
      </c>
      <c r="J5" s="202">
        <v>42370</v>
      </c>
      <c r="K5">
        <v>500</v>
      </c>
    </row>
    <row r="6" spans="1:11" s="8" customFormat="1" ht="22.5" customHeight="1">
      <c r="A6" s="6" t="s">
        <v>2</v>
      </c>
      <c r="B6" s="214" t="s">
        <v>280</v>
      </c>
      <c r="C6" s="214"/>
      <c r="D6" s="214"/>
      <c r="E6" s="214"/>
      <c r="F6" s="214"/>
      <c r="G6" s="214"/>
      <c r="H6" s="214"/>
      <c r="I6" s="7" t="s">
        <v>238</v>
      </c>
      <c r="J6" s="149" t="s">
        <v>283</v>
      </c>
      <c r="K6" s="8" t="s">
        <v>289</v>
      </c>
    </row>
    <row r="7" spans="1:11" s="8" customFormat="1" ht="12" customHeight="1">
      <c r="A7" s="6" t="s">
        <v>3</v>
      </c>
      <c r="B7" s="210"/>
      <c r="C7" s="210"/>
      <c r="D7" s="210"/>
      <c r="E7" s="210"/>
      <c r="F7" s="210"/>
      <c r="G7" s="210"/>
      <c r="H7" s="210"/>
      <c r="I7" s="7"/>
      <c r="J7" s="150"/>
    </row>
    <row r="8" spans="1:11" s="8" customFormat="1" ht="11.25" customHeight="1">
      <c r="A8" s="6" t="s">
        <v>4</v>
      </c>
      <c r="B8" s="210" t="s">
        <v>284</v>
      </c>
      <c r="C8" s="210"/>
      <c r="D8" s="210"/>
      <c r="E8" s="210"/>
      <c r="F8" s="210"/>
      <c r="G8" s="210"/>
      <c r="H8" s="210"/>
      <c r="I8" s="9" t="s">
        <v>267</v>
      </c>
      <c r="J8" s="149" t="s">
        <v>281</v>
      </c>
      <c r="K8" s="8">
        <v>3</v>
      </c>
    </row>
    <row r="9" spans="1:11" ht="12.75" customHeight="1">
      <c r="A9" s="10" t="s">
        <v>5</v>
      </c>
      <c r="B9" s="10"/>
      <c r="C9" s="10"/>
      <c r="D9" s="10"/>
      <c r="E9" s="5"/>
      <c r="F9" s="5"/>
      <c r="G9" s="5"/>
      <c r="H9" s="5"/>
      <c r="I9" s="11" t="s">
        <v>238</v>
      </c>
      <c r="J9" s="151" t="s">
        <v>285</v>
      </c>
    </row>
    <row r="10" spans="1:11" ht="11.25" customHeight="1">
      <c r="A10" s="10" t="s">
        <v>6</v>
      </c>
      <c r="B10" s="217" t="s">
        <v>286</v>
      </c>
      <c r="C10" s="217"/>
      <c r="D10" s="217"/>
      <c r="E10" s="217"/>
      <c r="F10" s="217"/>
      <c r="G10" s="217"/>
      <c r="H10" s="217"/>
      <c r="I10" s="11" t="s">
        <v>7</v>
      </c>
      <c r="J10" s="151" t="s">
        <v>282</v>
      </c>
      <c r="K10">
        <v>6660003190</v>
      </c>
    </row>
    <row r="11" spans="1:11" ht="12" customHeight="1">
      <c r="A11" s="10" t="s">
        <v>8</v>
      </c>
      <c r="B11" s="215" t="s">
        <v>287</v>
      </c>
      <c r="C11" s="215"/>
      <c r="D11" s="215"/>
      <c r="E11" s="215"/>
      <c r="F11" s="215"/>
      <c r="G11" s="215"/>
      <c r="H11" s="215"/>
      <c r="I11" s="11"/>
      <c r="J11" s="152"/>
      <c r="K11" t="s">
        <v>288</v>
      </c>
    </row>
    <row r="12" spans="1:11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52"/>
    </row>
    <row r="13" spans="1:11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239</v>
      </c>
      <c r="J13" s="153" t="s">
        <v>11</v>
      </c>
    </row>
    <row r="14" spans="1:11" ht="14.25" customHeight="1">
      <c r="B14" s="12"/>
      <c r="C14" s="12"/>
      <c r="D14" s="12" t="s">
        <v>12</v>
      </c>
      <c r="E14" s="5"/>
      <c r="G14" s="5"/>
      <c r="H14" s="5"/>
      <c r="I14" s="5"/>
      <c r="J14" s="14"/>
    </row>
    <row r="15" spans="1:11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9499999999999993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9499999999999993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9499999999999993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9.9499999999999993" customHeight="1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>
      <c r="A21" s="46" t="s">
        <v>41</v>
      </c>
      <c r="B21" s="47" t="s">
        <v>42</v>
      </c>
      <c r="C21" s="48"/>
      <c r="D21" s="128">
        <f t="shared" ref="D21:I21" si="0">D22+D25+D26+D27+D31+D40</f>
        <v>3365957194.6900001</v>
      </c>
      <c r="E21" s="128">
        <f t="shared" si="0"/>
        <v>0</v>
      </c>
      <c r="F21" s="128">
        <f t="shared" si="0"/>
        <v>3045802184.9099998</v>
      </c>
      <c r="G21" s="128">
        <f t="shared" si="0"/>
        <v>280566088.39999998</v>
      </c>
      <c r="H21" s="128">
        <f t="shared" si="0"/>
        <v>94545028.730000004</v>
      </c>
      <c r="I21" s="128">
        <f t="shared" si="0"/>
        <v>3420913302.04</v>
      </c>
      <c r="J21" s="129">
        <v>0</v>
      </c>
    </row>
    <row r="22" spans="1:10" ht="12.75" customHeight="1">
      <c r="A22" s="53" t="s">
        <v>43</v>
      </c>
      <c r="B22" s="54" t="s">
        <v>44</v>
      </c>
      <c r="C22" s="49" t="s">
        <v>45</v>
      </c>
      <c r="D22" s="170">
        <v>225652231</v>
      </c>
      <c r="E22" s="170"/>
      <c r="F22" s="170">
        <v>231580733.69999999</v>
      </c>
      <c r="G22" s="170">
        <v>17051.8</v>
      </c>
      <c r="H22" s="170">
        <v>36537.9</v>
      </c>
      <c r="I22" s="116">
        <f>SUM(E22:H22)</f>
        <v>231634323.40000001</v>
      </c>
      <c r="J22" s="116">
        <v>0</v>
      </c>
    </row>
    <row r="23" spans="1:10" ht="9.9499999999999993" customHeight="1">
      <c r="A23" s="50" t="s">
        <v>46</v>
      </c>
      <c r="B23" s="51"/>
      <c r="C23" s="52"/>
      <c r="D23" s="96"/>
      <c r="E23" s="97"/>
      <c r="F23" s="96"/>
      <c r="G23" s="96"/>
      <c r="H23" s="96"/>
      <c r="I23" s="96"/>
      <c r="J23" s="98"/>
    </row>
    <row r="24" spans="1:10" ht="12.75" customHeight="1">
      <c r="A24" s="55" t="s">
        <v>47</v>
      </c>
      <c r="B24" s="56" t="s">
        <v>258</v>
      </c>
      <c r="C24" s="49" t="s">
        <v>45</v>
      </c>
      <c r="D24" s="131">
        <v>40083231</v>
      </c>
      <c r="E24" s="131"/>
      <c r="F24" s="132">
        <v>33703019.469999999</v>
      </c>
      <c r="G24" s="132"/>
      <c r="H24" s="132"/>
      <c r="I24" s="116">
        <f>SUM(E24:H24)</f>
        <v>33703019.469999999</v>
      </c>
      <c r="J24" s="117">
        <v>6380211.5300000003</v>
      </c>
    </row>
    <row r="25" spans="1:10" ht="12.75" customHeight="1">
      <c r="A25" s="53" t="s">
        <v>49</v>
      </c>
      <c r="B25" s="54" t="s">
        <v>50</v>
      </c>
      <c r="C25" s="49" t="s">
        <v>51</v>
      </c>
      <c r="D25" s="131">
        <v>2882200168.8800001</v>
      </c>
      <c r="E25" s="131"/>
      <c r="F25" s="132">
        <v>2544291870.2600002</v>
      </c>
      <c r="G25" s="132">
        <v>280305869.81999999</v>
      </c>
      <c r="H25" s="132">
        <v>94423790.439999998</v>
      </c>
      <c r="I25" s="116">
        <f>SUM(E25:H25)</f>
        <v>2919021530.52</v>
      </c>
      <c r="J25" s="117">
        <v>0</v>
      </c>
    </row>
    <row r="26" spans="1:10" ht="24" customHeight="1">
      <c r="A26" s="57" t="s">
        <v>52</v>
      </c>
      <c r="B26" s="54" t="s">
        <v>53</v>
      </c>
      <c r="C26" s="49" t="s">
        <v>54</v>
      </c>
      <c r="D26" s="131">
        <v>6504000</v>
      </c>
      <c r="E26" s="131"/>
      <c r="F26" s="132">
        <v>5564082.4800000004</v>
      </c>
      <c r="G26" s="132"/>
      <c r="H26" s="132">
        <v>79700.39</v>
      </c>
      <c r="I26" s="116">
        <f>SUM(E26:H26)</f>
        <v>5643782.8700000001</v>
      </c>
      <c r="J26" s="117">
        <v>860217.13</v>
      </c>
    </row>
    <row r="27" spans="1:10" ht="15.95" customHeight="1">
      <c r="A27" s="53" t="s">
        <v>55</v>
      </c>
      <c r="B27" s="54" t="s">
        <v>56</v>
      </c>
      <c r="C27" s="49" t="s">
        <v>57</v>
      </c>
      <c r="D27" s="93">
        <f t="shared" ref="D27:I27" si="1">SUM(D29:D30)</f>
        <v>0</v>
      </c>
      <c r="E27" s="93">
        <f t="shared" si="1"/>
        <v>0</v>
      </c>
      <c r="F27" s="93">
        <f t="shared" si="1"/>
        <v>0</v>
      </c>
      <c r="G27" s="93">
        <f t="shared" si="1"/>
        <v>0</v>
      </c>
      <c r="H27" s="93">
        <f t="shared" si="1"/>
        <v>0</v>
      </c>
      <c r="I27" s="93">
        <f t="shared" si="1"/>
        <v>0</v>
      </c>
      <c r="J27" s="107">
        <v>0</v>
      </c>
    </row>
    <row r="28" spans="1:10" ht="9.9499999999999993" customHeight="1">
      <c r="A28" s="50" t="s">
        <v>58</v>
      </c>
      <c r="B28" s="51"/>
      <c r="C28" s="52"/>
      <c r="D28" s="96"/>
      <c r="E28" s="97"/>
      <c r="F28" s="96"/>
      <c r="G28" s="96"/>
      <c r="H28" s="96"/>
      <c r="I28" s="96"/>
      <c r="J28" s="98"/>
    </row>
    <row r="29" spans="1:10" ht="21.75" customHeight="1">
      <c r="A29" s="55" t="s">
        <v>59</v>
      </c>
      <c r="B29" s="56" t="s">
        <v>60</v>
      </c>
      <c r="C29" s="49" t="s">
        <v>61</v>
      </c>
      <c r="D29" s="131"/>
      <c r="E29" s="131"/>
      <c r="F29" s="132"/>
      <c r="G29" s="132"/>
      <c r="H29" s="132"/>
      <c r="I29" s="116">
        <f>SUM(E29:H29)</f>
        <v>0</v>
      </c>
      <c r="J29" s="117">
        <v>0</v>
      </c>
    </row>
    <row r="30" spans="1:10" ht="23.25" customHeight="1">
      <c r="A30" s="55" t="s">
        <v>62</v>
      </c>
      <c r="B30" s="54" t="s">
        <v>63</v>
      </c>
      <c r="C30" s="49" t="s">
        <v>64</v>
      </c>
      <c r="D30" s="131"/>
      <c r="E30" s="131"/>
      <c r="F30" s="132"/>
      <c r="G30" s="132"/>
      <c r="H30" s="132"/>
      <c r="I30" s="116">
        <f>SUM(E30:H30)</f>
        <v>0</v>
      </c>
      <c r="J30" s="117">
        <v>0</v>
      </c>
    </row>
    <row r="31" spans="1:10" ht="12" customHeight="1">
      <c r="A31" s="53" t="s">
        <v>65</v>
      </c>
      <c r="B31" s="54" t="s">
        <v>66</v>
      </c>
      <c r="C31" s="49"/>
      <c r="D31" s="157">
        <f t="shared" ref="D31:I31" si="2">SUM(D33:D39)</f>
        <v>1223035</v>
      </c>
      <c r="E31" s="157">
        <f t="shared" si="2"/>
        <v>0</v>
      </c>
      <c r="F31" s="157">
        <f t="shared" si="2"/>
        <v>1197442.74</v>
      </c>
      <c r="G31" s="157">
        <f t="shared" si="2"/>
        <v>66209.47</v>
      </c>
      <c r="H31" s="157">
        <f t="shared" si="2"/>
        <v>5000</v>
      </c>
      <c r="I31" s="157">
        <f t="shared" si="2"/>
        <v>1268652.21</v>
      </c>
      <c r="J31" s="158">
        <v>0</v>
      </c>
    </row>
    <row r="32" spans="1:10" ht="9.9499999999999993" customHeight="1">
      <c r="A32" s="50" t="s">
        <v>58</v>
      </c>
      <c r="B32" s="51"/>
      <c r="C32" s="58"/>
      <c r="D32" s="96"/>
      <c r="E32" s="97"/>
      <c r="F32" s="96"/>
      <c r="G32" s="96"/>
      <c r="H32" s="96"/>
      <c r="I32" s="96"/>
      <c r="J32" s="98"/>
    </row>
    <row r="33" spans="1:10" ht="12" customHeight="1">
      <c r="A33" s="55" t="s">
        <v>251</v>
      </c>
      <c r="B33" s="56" t="s">
        <v>68</v>
      </c>
      <c r="C33" s="49" t="s">
        <v>240</v>
      </c>
      <c r="D33" s="131"/>
      <c r="E33" s="131"/>
      <c r="F33" s="132"/>
      <c r="G33" s="132"/>
      <c r="H33" s="132"/>
      <c r="I33" s="159">
        <f t="shared" ref="I33:I39" si="3">SUM(E33:H33)</f>
        <v>0</v>
      </c>
      <c r="J33" s="160">
        <v>0</v>
      </c>
    </row>
    <row r="34" spans="1:10" ht="12" customHeight="1">
      <c r="A34" s="61" t="s">
        <v>252</v>
      </c>
      <c r="B34" s="56" t="s">
        <v>241</v>
      </c>
      <c r="C34" s="49" t="s">
        <v>246</v>
      </c>
      <c r="D34" s="131"/>
      <c r="E34" s="131"/>
      <c r="F34" s="132"/>
      <c r="G34" s="132"/>
      <c r="H34" s="132"/>
      <c r="I34" s="159">
        <f t="shared" si="3"/>
        <v>0</v>
      </c>
      <c r="J34" s="160">
        <v>0</v>
      </c>
    </row>
    <row r="35" spans="1:10" ht="12" customHeight="1">
      <c r="A35" s="61" t="s">
        <v>253</v>
      </c>
      <c r="B35" s="56" t="s">
        <v>242</v>
      </c>
      <c r="C35" s="49" t="s">
        <v>247</v>
      </c>
      <c r="D35" s="131"/>
      <c r="E35" s="131"/>
      <c r="F35" s="132"/>
      <c r="G35" s="132"/>
      <c r="H35" s="132"/>
      <c r="I35" s="159">
        <f t="shared" si="3"/>
        <v>0</v>
      </c>
      <c r="J35" s="160">
        <v>0</v>
      </c>
    </row>
    <row r="36" spans="1:10" ht="12" customHeight="1">
      <c r="A36" s="61" t="s">
        <v>254</v>
      </c>
      <c r="B36" s="56" t="s">
        <v>243</v>
      </c>
      <c r="C36" s="49" t="s">
        <v>248</v>
      </c>
      <c r="D36" s="131">
        <v>1223035</v>
      </c>
      <c r="E36" s="131"/>
      <c r="F36" s="132">
        <v>1197442.74</v>
      </c>
      <c r="G36" s="132">
        <v>66209.47</v>
      </c>
      <c r="H36" s="132">
        <v>5000</v>
      </c>
      <c r="I36" s="159">
        <f t="shared" si="3"/>
        <v>1268652.21</v>
      </c>
      <c r="J36" s="160">
        <v>0</v>
      </c>
    </row>
    <row r="37" spans="1:10" ht="12.75" customHeight="1">
      <c r="A37" s="61" t="s">
        <v>255</v>
      </c>
      <c r="B37" s="54" t="s">
        <v>69</v>
      </c>
      <c r="C37" s="49" t="s">
        <v>185</v>
      </c>
      <c r="D37" s="131"/>
      <c r="E37" s="131"/>
      <c r="F37" s="132"/>
      <c r="G37" s="132"/>
      <c r="H37" s="132"/>
      <c r="I37" s="159">
        <f t="shared" si="3"/>
        <v>0</v>
      </c>
      <c r="J37" s="160">
        <v>0</v>
      </c>
    </row>
    <row r="38" spans="1:10" ht="12.75" customHeight="1">
      <c r="A38" s="61" t="s">
        <v>256</v>
      </c>
      <c r="B38" s="54" t="s">
        <v>244</v>
      </c>
      <c r="C38" s="49" t="s">
        <v>249</v>
      </c>
      <c r="D38" s="131"/>
      <c r="E38" s="131"/>
      <c r="F38" s="132"/>
      <c r="G38" s="132"/>
      <c r="H38" s="132"/>
      <c r="I38" s="159">
        <f t="shared" si="3"/>
        <v>0</v>
      </c>
      <c r="J38" s="160">
        <v>0</v>
      </c>
    </row>
    <row r="39" spans="1:10" ht="12.75" customHeight="1">
      <c r="A39" s="61" t="s">
        <v>257</v>
      </c>
      <c r="B39" s="54" t="s">
        <v>245</v>
      </c>
      <c r="C39" s="49" t="s">
        <v>250</v>
      </c>
      <c r="D39" s="131"/>
      <c r="E39" s="131"/>
      <c r="F39" s="132"/>
      <c r="G39" s="132"/>
      <c r="H39" s="132"/>
      <c r="I39" s="159">
        <f t="shared" si="3"/>
        <v>0</v>
      </c>
      <c r="J39" s="160">
        <v>0</v>
      </c>
    </row>
    <row r="40" spans="1:10" ht="13.5" customHeight="1">
      <c r="A40" s="59" t="s">
        <v>70</v>
      </c>
      <c r="B40" s="54" t="s">
        <v>71</v>
      </c>
      <c r="C40" s="60" t="s">
        <v>72</v>
      </c>
      <c r="D40" s="157">
        <f t="shared" ref="D40:I40" si="4">SUM(D42:D45)</f>
        <v>250377759.81</v>
      </c>
      <c r="E40" s="157">
        <f t="shared" si="4"/>
        <v>0</v>
      </c>
      <c r="F40" s="157">
        <f t="shared" si="4"/>
        <v>263168055.72999999</v>
      </c>
      <c r="G40" s="157">
        <f t="shared" si="4"/>
        <v>176957.31</v>
      </c>
      <c r="H40" s="157">
        <f t="shared" si="4"/>
        <v>0</v>
      </c>
      <c r="I40" s="157">
        <f t="shared" si="4"/>
        <v>263345013.03999999</v>
      </c>
      <c r="J40" s="158">
        <v>0</v>
      </c>
    </row>
    <row r="41" spans="1:10" ht="9.9499999999999993" customHeight="1">
      <c r="A41" s="50" t="s">
        <v>58</v>
      </c>
      <c r="B41" s="51"/>
      <c r="C41" s="52"/>
      <c r="D41" s="96"/>
      <c r="E41" s="97"/>
      <c r="F41" s="96"/>
      <c r="G41" s="96"/>
      <c r="H41" s="96"/>
      <c r="I41" s="96"/>
      <c r="J41" s="98"/>
    </row>
    <row r="42" spans="1:10" ht="9.75" customHeight="1">
      <c r="A42" s="55" t="s">
        <v>268</v>
      </c>
      <c r="B42" s="56" t="s">
        <v>48</v>
      </c>
      <c r="C42" s="49" t="s">
        <v>72</v>
      </c>
      <c r="D42" s="131"/>
      <c r="E42" s="131"/>
      <c r="F42" s="132"/>
      <c r="G42" s="132"/>
      <c r="H42" s="132"/>
      <c r="I42" s="159">
        <f>SUM(E42:H42)</f>
        <v>0</v>
      </c>
      <c r="J42" s="160">
        <v>0</v>
      </c>
    </row>
    <row r="43" spans="1:10" ht="22.5" customHeight="1">
      <c r="A43" s="61" t="s">
        <v>269</v>
      </c>
      <c r="B43" s="56" t="s">
        <v>73</v>
      </c>
      <c r="C43" s="49" t="s">
        <v>72</v>
      </c>
      <c r="D43" s="131"/>
      <c r="E43" s="131"/>
      <c r="F43" s="132"/>
      <c r="G43" s="132"/>
      <c r="H43" s="132"/>
      <c r="I43" s="159">
        <f>SUM(E43:H43)</f>
        <v>0</v>
      </c>
      <c r="J43" s="160">
        <v>0</v>
      </c>
    </row>
    <row r="44" spans="1:10" ht="12.75" customHeight="1">
      <c r="A44" s="61" t="s">
        <v>270</v>
      </c>
      <c r="B44" s="56" t="s">
        <v>74</v>
      </c>
      <c r="C44" s="49" t="s">
        <v>72</v>
      </c>
      <c r="D44" s="131">
        <v>249102100</v>
      </c>
      <c r="E44" s="131"/>
      <c r="F44" s="132">
        <v>260858958.78</v>
      </c>
      <c r="G44" s="132">
        <v>146500</v>
      </c>
      <c r="H44" s="132"/>
      <c r="I44" s="159">
        <f>SUM(E44:H44)</f>
        <v>261005458.78</v>
      </c>
      <c r="J44" s="160">
        <v>0</v>
      </c>
    </row>
    <row r="45" spans="1:10" ht="13.5" thickBot="1">
      <c r="A45" s="62" t="s">
        <v>271</v>
      </c>
      <c r="B45" s="63" t="s">
        <v>75</v>
      </c>
      <c r="C45" s="64" t="s">
        <v>72</v>
      </c>
      <c r="D45" s="133">
        <v>1275659.81</v>
      </c>
      <c r="E45" s="133"/>
      <c r="F45" s="133">
        <v>2309096.9500000002</v>
      </c>
      <c r="G45" s="133">
        <v>30457.31</v>
      </c>
      <c r="H45" s="133"/>
      <c r="I45" s="161">
        <f>SUM(E45:H45)</f>
        <v>2339554.2599999998</v>
      </c>
      <c r="J45" s="162">
        <v>0</v>
      </c>
    </row>
    <row r="46" spans="1:10" ht="15.95" customHeight="1">
      <c r="A46"/>
      <c r="B46" s="12"/>
      <c r="C46" s="12"/>
      <c r="D46" s="12" t="s">
        <v>76</v>
      </c>
      <c r="E46" s="5"/>
      <c r="F46" s="5"/>
      <c r="G46" s="5"/>
      <c r="H46" s="5"/>
      <c r="I46" s="5" t="s">
        <v>77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9499999999999993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9499999999999993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9499999999999993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9.9499999999999993" customHeight="1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>
      <c r="A53" s="46" t="s">
        <v>78</v>
      </c>
      <c r="B53" s="71" t="s">
        <v>79</v>
      </c>
      <c r="C53" s="72"/>
      <c r="D53" s="128">
        <f t="shared" ref="D53:I53" si="5">D55+D60+D68+D72+D83+D87+D91+D92+D98</f>
        <v>3471016214.8000002</v>
      </c>
      <c r="E53" s="128">
        <f t="shared" si="5"/>
        <v>0</v>
      </c>
      <c r="F53" s="128">
        <f t="shared" si="5"/>
        <v>3215002678.8499999</v>
      </c>
      <c r="G53" s="128">
        <f t="shared" si="5"/>
        <v>2771766.34</v>
      </c>
      <c r="H53" s="128">
        <f t="shared" si="5"/>
        <v>95018048.409999996</v>
      </c>
      <c r="I53" s="128">
        <f t="shared" si="5"/>
        <v>3312792493.5999999</v>
      </c>
      <c r="J53" s="129">
        <v>158223721.19999999</v>
      </c>
    </row>
    <row r="54" spans="1:10" ht="9.9499999999999993" customHeight="1">
      <c r="A54" s="65" t="s">
        <v>80</v>
      </c>
      <c r="B54" s="66"/>
      <c r="C54" s="67"/>
      <c r="D54" s="100"/>
      <c r="E54" s="101"/>
      <c r="F54" s="100"/>
      <c r="G54" s="100"/>
      <c r="H54" s="100"/>
      <c r="I54" s="100"/>
      <c r="J54" s="102"/>
    </row>
    <row r="55" spans="1:10" ht="22.5" customHeight="1">
      <c r="A55" s="57" t="s">
        <v>81</v>
      </c>
      <c r="B55" s="73" t="s">
        <v>82</v>
      </c>
      <c r="C55" s="49" t="s">
        <v>83</v>
      </c>
      <c r="D55" s="94">
        <f t="shared" ref="D55:I55" si="6">SUM(D57:D59)</f>
        <v>1756594583.53</v>
      </c>
      <c r="E55" s="94">
        <f t="shared" si="6"/>
        <v>0</v>
      </c>
      <c r="F55" s="94">
        <f t="shared" si="6"/>
        <v>1640956254.6199999</v>
      </c>
      <c r="G55" s="94">
        <f t="shared" si="6"/>
        <v>640101.92000000004</v>
      </c>
      <c r="H55" s="94">
        <f t="shared" si="6"/>
        <v>2228441.88</v>
      </c>
      <c r="I55" s="94">
        <f t="shared" si="6"/>
        <v>1643824798.4200001</v>
      </c>
      <c r="J55" s="103">
        <v>112769785.11</v>
      </c>
    </row>
    <row r="56" spans="1:10" ht="9.9499999999999993" customHeight="1">
      <c r="A56" s="68" t="s">
        <v>58</v>
      </c>
      <c r="B56" s="51"/>
      <c r="C56" s="69"/>
      <c r="D56" s="96"/>
      <c r="E56" s="97"/>
      <c r="F56" s="96"/>
      <c r="G56" s="96"/>
      <c r="H56" s="96"/>
      <c r="I56" s="96"/>
      <c r="J56" s="98"/>
    </row>
    <row r="57" spans="1:10" ht="15.95" customHeight="1">
      <c r="A57" s="55" t="s">
        <v>84</v>
      </c>
      <c r="B57" s="56" t="s">
        <v>85</v>
      </c>
      <c r="C57" s="74" t="s">
        <v>86</v>
      </c>
      <c r="D57" s="132">
        <v>1353082492.8599999</v>
      </c>
      <c r="E57" s="131"/>
      <c r="F57" s="132">
        <v>1291893604.0599999</v>
      </c>
      <c r="G57" s="132">
        <v>338170.43</v>
      </c>
      <c r="H57" s="132">
        <v>2228441.88</v>
      </c>
      <c r="I57" s="116">
        <f>SUM(E57:H57)</f>
        <v>1294460216.3699999</v>
      </c>
      <c r="J57" s="117">
        <v>58622276.490000002</v>
      </c>
    </row>
    <row r="58" spans="1:10" ht="15.95" customHeight="1">
      <c r="A58" s="61" t="s">
        <v>87</v>
      </c>
      <c r="B58" s="54" t="s">
        <v>88</v>
      </c>
      <c r="C58" s="74" t="s">
        <v>89</v>
      </c>
      <c r="D58" s="132">
        <v>20993387</v>
      </c>
      <c r="E58" s="131"/>
      <c r="F58" s="132">
        <v>15026074.74</v>
      </c>
      <c r="G58" s="132">
        <v>234600.72</v>
      </c>
      <c r="H58" s="132"/>
      <c r="I58" s="116">
        <f>SUM(E58:H58)</f>
        <v>15260675.460000001</v>
      </c>
      <c r="J58" s="117">
        <v>5732711.54</v>
      </c>
    </row>
    <row r="59" spans="1:10" ht="15.95" customHeight="1">
      <c r="A59" s="61" t="s">
        <v>90</v>
      </c>
      <c r="B59" s="54" t="s">
        <v>91</v>
      </c>
      <c r="C59" s="74" t="s">
        <v>92</v>
      </c>
      <c r="D59" s="132">
        <v>382518703.67000002</v>
      </c>
      <c r="E59" s="131"/>
      <c r="F59" s="132">
        <v>334036575.81999999</v>
      </c>
      <c r="G59" s="132">
        <v>67330.77</v>
      </c>
      <c r="H59" s="132"/>
      <c r="I59" s="116">
        <f>SUM(E59:H59)</f>
        <v>334103906.58999997</v>
      </c>
      <c r="J59" s="117">
        <v>48414797.079999998</v>
      </c>
    </row>
    <row r="60" spans="1:10" ht="15.95" customHeight="1">
      <c r="A60" s="57" t="s">
        <v>93</v>
      </c>
      <c r="B60" s="54" t="s">
        <v>94</v>
      </c>
      <c r="C60" s="74" t="s">
        <v>95</v>
      </c>
      <c r="D60" s="94">
        <f t="shared" ref="D60:I60" si="7">SUM(D62:D67)</f>
        <v>1180080721.8599999</v>
      </c>
      <c r="E60" s="94">
        <f t="shared" si="7"/>
        <v>0</v>
      </c>
      <c r="F60" s="94">
        <f t="shared" si="7"/>
        <v>1089529551.0699999</v>
      </c>
      <c r="G60" s="94">
        <f t="shared" si="7"/>
        <v>-5574934.1500000004</v>
      </c>
      <c r="H60" s="94">
        <f t="shared" si="7"/>
        <v>92701565.459999993</v>
      </c>
      <c r="I60" s="94">
        <f t="shared" si="7"/>
        <v>1176656182.3800001</v>
      </c>
      <c r="J60" s="107">
        <v>3424539.48</v>
      </c>
    </row>
    <row r="61" spans="1:10" ht="9.9499999999999993" customHeight="1">
      <c r="A61" s="68" t="s">
        <v>58</v>
      </c>
      <c r="B61" s="51"/>
      <c r="C61" s="69"/>
      <c r="D61" s="96"/>
      <c r="E61" s="97"/>
      <c r="F61" s="96"/>
      <c r="G61" s="96"/>
      <c r="H61" s="96"/>
      <c r="I61" s="96"/>
      <c r="J61" s="98"/>
    </row>
    <row r="62" spans="1:10" ht="15.75" customHeight="1">
      <c r="A62" s="55" t="s">
        <v>96</v>
      </c>
      <c r="B62" s="56" t="s">
        <v>97</v>
      </c>
      <c r="C62" s="74" t="s">
        <v>98</v>
      </c>
      <c r="D62" s="132">
        <v>14020368</v>
      </c>
      <c r="E62" s="131"/>
      <c r="F62" s="132">
        <v>12273202.609999999</v>
      </c>
      <c r="G62" s="132">
        <v>898.43</v>
      </c>
      <c r="H62" s="132"/>
      <c r="I62" s="116">
        <f t="shared" ref="I62:I67" si="8">SUM(E62:H62)</f>
        <v>12274101.039999999</v>
      </c>
      <c r="J62" s="117">
        <v>1746266.96</v>
      </c>
    </row>
    <row r="63" spans="1:10" ht="15" customHeight="1">
      <c r="A63" s="61" t="s">
        <v>99</v>
      </c>
      <c r="B63" s="54" t="s">
        <v>100</v>
      </c>
      <c r="C63" s="74" t="s">
        <v>101</v>
      </c>
      <c r="D63" s="132">
        <v>53678720</v>
      </c>
      <c r="E63" s="131"/>
      <c r="F63" s="132">
        <v>49125933.130000003</v>
      </c>
      <c r="G63" s="132">
        <v>-1743920.22</v>
      </c>
      <c r="H63" s="132"/>
      <c r="I63" s="116">
        <f t="shared" si="8"/>
        <v>47382012.909999996</v>
      </c>
      <c r="J63" s="117">
        <v>6296707.0899999999</v>
      </c>
    </row>
    <row r="64" spans="1:10" ht="18.75" customHeight="1">
      <c r="A64" s="61" t="s">
        <v>102</v>
      </c>
      <c r="B64" s="54" t="s">
        <v>103</v>
      </c>
      <c r="C64" s="74" t="s">
        <v>104</v>
      </c>
      <c r="D64" s="132">
        <v>211532195.83000001</v>
      </c>
      <c r="E64" s="131"/>
      <c r="F64" s="132">
        <v>207688811.33000001</v>
      </c>
      <c r="G64" s="132"/>
      <c r="H64" s="132">
        <v>1276812.5900000001</v>
      </c>
      <c r="I64" s="116">
        <f t="shared" si="8"/>
        <v>208965623.91999999</v>
      </c>
      <c r="J64" s="117">
        <v>2566571.91</v>
      </c>
    </row>
    <row r="65" spans="1:10" ht="15.75" customHeight="1">
      <c r="A65" s="61" t="s">
        <v>105</v>
      </c>
      <c r="B65" s="54" t="s">
        <v>106</v>
      </c>
      <c r="C65" s="74" t="s">
        <v>107</v>
      </c>
      <c r="D65" s="132">
        <v>13080200</v>
      </c>
      <c r="E65" s="131"/>
      <c r="F65" s="132">
        <v>14496874.32</v>
      </c>
      <c r="G65" s="132"/>
      <c r="H65" s="132"/>
      <c r="I65" s="116">
        <f t="shared" si="8"/>
        <v>14496874.32</v>
      </c>
      <c r="J65" s="117">
        <v>0</v>
      </c>
    </row>
    <row r="66" spans="1:10" ht="18" customHeight="1">
      <c r="A66" s="61" t="s">
        <v>108</v>
      </c>
      <c r="B66" s="54" t="s">
        <v>109</v>
      </c>
      <c r="C66" s="74" t="s">
        <v>110</v>
      </c>
      <c r="D66" s="132">
        <v>204175199.50999999</v>
      </c>
      <c r="E66" s="131"/>
      <c r="F66" s="132">
        <v>176242897.94999999</v>
      </c>
      <c r="G66" s="132">
        <v>176486</v>
      </c>
      <c r="H66" s="132">
        <v>42976.3</v>
      </c>
      <c r="I66" s="116">
        <f t="shared" si="8"/>
        <v>176462360.25</v>
      </c>
      <c r="J66" s="117">
        <v>27712839.260000002</v>
      </c>
    </row>
    <row r="67" spans="1:10" ht="16.5" customHeight="1">
      <c r="A67" s="61" t="s">
        <v>111</v>
      </c>
      <c r="B67" s="54" t="s">
        <v>112</v>
      </c>
      <c r="C67" s="74" t="s">
        <v>113</v>
      </c>
      <c r="D67" s="132">
        <v>683594038.51999998</v>
      </c>
      <c r="E67" s="131"/>
      <c r="F67" s="132">
        <v>629701831.73000002</v>
      </c>
      <c r="G67" s="132">
        <v>-4008398.36</v>
      </c>
      <c r="H67" s="132">
        <v>91381776.569999993</v>
      </c>
      <c r="I67" s="116">
        <f t="shared" si="8"/>
        <v>717075209.94000006</v>
      </c>
      <c r="J67" s="117">
        <v>0</v>
      </c>
    </row>
    <row r="68" spans="1:10" ht="21" customHeight="1">
      <c r="A68" s="75" t="s">
        <v>114</v>
      </c>
      <c r="B68" s="51" t="s">
        <v>115</v>
      </c>
      <c r="C68" s="69" t="s">
        <v>116</v>
      </c>
      <c r="D68" s="94">
        <f t="shared" ref="D68:I68" si="9">SUM(D70:D71)</f>
        <v>0</v>
      </c>
      <c r="E68" s="94">
        <f t="shared" si="9"/>
        <v>0</v>
      </c>
      <c r="F68" s="94">
        <f t="shared" si="9"/>
        <v>0</v>
      </c>
      <c r="G68" s="94">
        <f t="shared" si="9"/>
        <v>0</v>
      </c>
      <c r="H68" s="94">
        <f t="shared" si="9"/>
        <v>0</v>
      </c>
      <c r="I68" s="94">
        <f t="shared" si="9"/>
        <v>0</v>
      </c>
      <c r="J68" s="107">
        <v>0</v>
      </c>
    </row>
    <row r="69" spans="1:10" ht="9.9499999999999993" customHeight="1">
      <c r="A69" s="68" t="s">
        <v>58</v>
      </c>
      <c r="B69" s="51"/>
      <c r="C69" s="70"/>
      <c r="D69" s="96"/>
      <c r="E69" s="97"/>
      <c r="F69" s="96"/>
      <c r="G69" s="96"/>
      <c r="H69" s="96"/>
      <c r="I69" s="96"/>
      <c r="J69" s="98"/>
    </row>
    <row r="70" spans="1:10" ht="27" customHeight="1">
      <c r="A70" s="55" t="s">
        <v>117</v>
      </c>
      <c r="B70" s="56" t="s">
        <v>118</v>
      </c>
      <c r="C70" s="74" t="s">
        <v>119</v>
      </c>
      <c r="D70" s="132"/>
      <c r="E70" s="131"/>
      <c r="F70" s="132"/>
      <c r="G70" s="132"/>
      <c r="H70" s="132"/>
      <c r="I70" s="116">
        <f>SUM(E70:H70)</f>
        <v>0</v>
      </c>
      <c r="J70" s="117">
        <v>0</v>
      </c>
    </row>
    <row r="71" spans="1:10" ht="24" customHeight="1">
      <c r="A71" s="61" t="s">
        <v>120</v>
      </c>
      <c r="B71" s="54" t="s">
        <v>121</v>
      </c>
      <c r="C71" s="74" t="s">
        <v>122</v>
      </c>
      <c r="D71" s="132"/>
      <c r="E71" s="131"/>
      <c r="F71" s="132"/>
      <c r="G71" s="132"/>
      <c r="H71" s="132"/>
      <c r="I71" s="116">
        <f>SUM(E71:H71)</f>
        <v>0</v>
      </c>
      <c r="J71" s="117">
        <v>0</v>
      </c>
    </row>
    <row r="72" spans="1:10" ht="15.75" customHeight="1">
      <c r="A72" s="53" t="s">
        <v>123</v>
      </c>
      <c r="B72" s="54" t="s">
        <v>83</v>
      </c>
      <c r="C72" s="74" t="s">
        <v>124</v>
      </c>
      <c r="D72" s="94">
        <f t="shared" ref="D72:I72" si="10">SUM(D74:D75)</f>
        <v>0</v>
      </c>
      <c r="E72" s="94">
        <f t="shared" si="10"/>
        <v>0</v>
      </c>
      <c r="F72" s="94">
        <f t="shared" si="10"/>
        <v>0</v>
      </c>
      <c r="G72" s="94">
        <f t="shared" si="10"/>
        <v>0</v>
      </c>
      <c r="H72" s="94">
        <f t="shared" si="10"/>
        <v>0</v>
      </c>
      <c r="I72" s="94">
        <f t="shared" si="10"/>
        <v>0</v>
      </c>
      <c r="J72" s="107">
        <v>0</v>
      </c>
    </row>
    <row r="73" spans="1:10" ht="9.9499999999999993" customHeight="1">
      <c r="A73" s="68" t="s">
        <v>58</v>
      </c>
      <c r="B73" s="51"/>
      <c r="C73" s="69"/>
      <c r="D73" s="96"/>
      <c r="E73" s="97"/>
      <c r="F73" s="96"/>
      <c r="G73" s="96"/>
      <c r="H73" s="96"/>
      <c r="I73" s="96"/>
      <c r="J73" s="98"/>
    </row>
    <row r="74" spans="1:10" ht="21.75" customHeight="1">
      <c r="A74" s="55" t="s">
        <v>125</v>
      </c>
      <c r="B74" s="56" t="s">
        <v>86</v>
      </c>
      <c r="C74" s="74" t="s">
        <v>126</v>
      </c>
      <c r="D74" s="132"/>
      <c r="E74" s="131"/>
      <c r="F74" s="132"/>
      <c r="G74" s="132"/>
      <c r="H74" s="132"/>
      <c r="I74" s="116">
        <f>SUM(E74:H74)</f>
        <v>0</v>
      </c>
      <c r="J74" s="117">
        <v>0</v>
      </c>
    </row>
    <row r="75" spans="1:10" ht="35.25" customHeight="1">
      <c r="A75" s="55" t="s">
        <v>127</v>
      </c>
      <c r="B75" s="56" t="s">
        <v>89</v>
      </c>
      <c r="C75" s="74" t="s">
        <v>128</v>
      </c>
      <c r="D75" s="132"/>
      <c r="E75" s="131"/>
      <c r="F75" s="132"/>
      <c r="G75" s="132"/>
      <c r="H75" s="132"/>
      <c r="I75" s="116">
        <f>SUM(E75:H75)</f>
        <v>0</v>
      </c>
      <c r="J75" s="117"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 t="s">
        <v>129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9499999999999993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9499999999999993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9499999999999993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9.9499999999999993" customHeight="1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8.75" customHeight="1">
      <c r="A83" s="53" t="s">
        <v>130</v>
      </c>
      <c r="B83" s="56" t="s">
        <v>116</v>
      </c>
      <c r="C83" s="74" t="s">
        <v>131</v>
      </c>
      <c r="D83" s="99">
        <f t="shared" ref="D83:I83" si="11">SUM(D85:D86)</f>
        <v>575000</v>
      </c>
      <c r="E83" s="99">
        <f t="shared" si="11"/>
        <v>0</v>
      </c>
      <c r="F83" s="99">
        <f t="shared" si="11"/>
        <v>271732.7</v>
      </c>
      <c r="G83" s="99">
        <f t="shared" si="11"/>
        <v>0</v>
      </c>
      <c r="H83" s="99">
        <f t="shared" si="11"/>
        <v>0</v>
      </c>
      <c r="I83" s="99">
        <f t="shared" si="11"/>
        <v>271732.7</v>
      </c>
      <c r="J83" s="95">
        <v>303267.3</v>
      </c>
    </row>
    <row r="84" spans="1:10" ht="9.9499999999999993" customHeight="1">
      <c r="A84" s="50" t="s">
        <v>58</v>
      </c>
      <c r="B84" s="51"/>
      <c r="C84" s="70"/>
      <c r="D84" s="96"/>
      <c r="E84" s="97"/>
      <c r="F84" s="96"/>
      <c r="G84" s="96"/>
      <c r="H84" s="96"/>
      <c r="I84" s="96"/>
      <c r="J84" s="98"/>
    </row>
    <row r="85" spans="1:10" ht="25.5" customHeight="1">
      <c r="A85" s="55" t="s">
        <v>132</v>
      </c>
      <c r="B85" s="56" t="s">
        <v>122</v>
      </c>
      <c r="C85" s="74" t="s">
        <v>133</v>
      </c>
      <c r="D85" s="132"/>
      <c r="E85" s="131"/>
      <c r="F85" s="132"/>
      <c r="G85" s="132"/>
      <c r="H85" s="132"/>
      <c r="I85" s="116">
        <f>SUM(E85:H85)</f>
        <v>0</v>
      </c>
      <c r="J85" s="117">
        <v>0</v>
      </c>
    </row>
    <row r="86" spans="1:10" ht="18.75" customHeight="1">
      <c r="A86" s="55" t="s">
        <v>134</v>
      </c>
      <c r="B86" s="54" t="s">
        <v>135</v>
      </c>
      <c r="C86" s="76" t="s">
        <v>136</v>
      </c>
      <c r="D86" s="132">
        <v>575000</v>
      </c>
      <c r="E86" s="131"/>
      <c r="F86" s="132">
        <v>271732.7</v>
      </c>
      <c r="G86" s="132"/>
      <c r="H86" s="132"/>
      <c r="I86" s="116">
        <f>SUM(E86:H86)</f>
        <v>271732.7</v>
      </c>
      <c r="J86" s="117">
        <v>303267.3</v>
      </c>
    </row>
    <row r="87" spans="1:10" ht="19.5" customHeight="1">
      <c r="A87" s="53" t="s">
        <v>137</v>
      </c>
      <c r="B87" s="54" t="s">
        <v>124</v>
      </c>
      <c r="C87" s="74" t="s">
        <v>138</v>
      </c>
      <c r="D87" s="110">
        <f t="shared" ref="D87:I87" si="12">SUM(D89:D90)</f>
        <v>61580</v>
      </c>
      <c r="E87" s="110">
        <f t="shared" si="12"/>
        <v>0</v>
      </c>
      <c r="F87" s="110">
        <f t="shared" si="12"/>
        <v>34039.620000000003</v>
      </c>
      <c r="G87" s="110">
        <f t="shared" si="12"/>
        <v>0</v>
      </c>
      <c r="H87" s="110">
        <f t="shared" si="12"/>
        <v>0</v>
      </c>
      <c r="I87" s="110">
        <f t="shared" si="12"/>
        <v>34039.620000000003</v>
      </c>
      <c r="J87" s="107">
        <v>27540.38</v>
      </c>
    </row>
    <row r="88" spans="1:10" ht="9.9499999999999993" customHeight="1">
      <c r="A88" s="50" t="s">
        <v>58</v>
      </c>
      <c r="B88" s="51"/>
      <c r="C88" s="70"/>
      <c r="D88" s="96"/>
      <c r="E88" s="97"/>
      <c r="F88" s="96"/>
      <c r="G88" s="96"/>
      <c r="H88" s="96"/>
      <c r="I88" s="96"/>
      <c r="J88" s="98"/>
    </row>
    <row r="89" spans="1:10" ht="16.5" customHeight="1">
      <c r="A89" s="55" t="s">
        <v>139</v>
      </c>
      <c r="B89" s="56" t="s">
        <v>128</v>
      </c>
      <c r="C89" s="74" t="s">
        <v>140</v>
      </c>
      <c r="D89" s="132">
        <v>61580</v>
      </c>
      <c r="E89" s="131"/>
      <c r="F89" s="132">
        <v>34039.620000000003</v>
      </c>
      <c r="G89" s="132"/>
      <c r="H89" s="132"/>
      <c r="I89" s="116">
        <f>SUM(E89:H89)</f>
        <v>34039.620000000003</v>
      </c>
      <c r="J89" s="117">
        <v>27540.38</v>
      </c>
    </row>
    <row r="90" spans="1:10" ht="36.75" customHeight="1">
      <c r="A90" s="55" t="s">
        <v>141</v>
      </c>
      <c r="B90" s="56" t="s">
        <v>142</v>
      </c>
      <c r="C90" s="74" t="s">
        <v>143</v>
      </c>
      <c r="D90" s="132"/>
      <c r="E90" s="131"/>
      <c r="F90" s="132"/>
      <c r="G90" s="132"/>
      <c r="H90" s="132"/>
      <c r="I90" s="116">
        <f>SUM(E90:H90)</f>
        <v>0</v>
      </c>
      <c r="J90" s="117">
        <v>0</v>
      </c>
    </row>
    <row r="91" spans="1:10" ht="23.25" customHeight="1">
      <c r="A91" s="59" t="s">
        <v>144</v>
      </c>
      <c r="B91" s="54" t="s">
        <v>131</v>
      </c>
      <c r="C91" s="76" t="s">
        <v>145</v>
      </c>
      <c r="D91" s="134">
        <v>60592483.770000003</v>
      </c>
      <c r="E91" s="131"/>
      <c r="F91" s="132">
        <v>45140285.25</v>
      </c>
      <c r="G91" s="132">
        <v>1959717.3</v>
      </c>
      <c r="H91" s="132">
        <v>11759.74</v>
      </c>
      <c r="I91" s="116">
        <f>SUM(E91:H91)</f>
        <v>47111762.289999999</v>
      </c>
      <c r="J91" s="117">
        <v>13480721.48</v>
      </c>
    </row>
    <row r="92" spans="1:10" ht="25.5" customHeight="1">
      <c r="A92" s="57" t="s">
        <v>146</v>
      </c>
      <c r="B92" s="56" t="s">
        <v>138</v>
      </c>
      <c r="C92" s="74" t="s">
        <v>147</v>
      </c>
      <c r="D92" s="94">
        <f t="shared" ref="D92:I92" si="13">SUM(D94:D97)</f>
        <v>472907345.63999999</v>
      </c>
      <c r="E92" s="94">
        <f t="shared" si="13"/>
        <v>0</v>
      </c>
      <c r="F92" s="94">
        <f t="shared" si="13"/>
        <v>438885001.89999998</v>
      </c>
      <c r="G92" s="94">
        <f t="shared" si="13"/>
        <v>5746881.2699999996</v>
      </c>
      <c r="H92" s="94">
        <f t="shared" si="13"/>
        <v>76281.33</v>
      </c>
      <c r="I92" s="94">
        <f t="shared" si="13"/>
        <v>444708164.5</v>
      </c>
      <c r="J92" s="107">
        <v>28199181.140000001</v>
      </c>
    </row>
    <row r="93" spans="1:10" ht="9.9499999999999993" customHeight="1">
      <c r="A93" s="50" t="s">
        <v>58</v>
      </c>
      <c r="B93" s="51"/>
      <c r="C93" s="69"/>
      <c r="D93" s="96"/>
      <c r="E93" s="97"/>
      <c r="F93" s="96"/>
      <c r="G93" s="96"/>
      <c r="H93" s="96"/>
      <c r="I93" s="96"/>
      <c r="J93" s="98"/>
    </row>
    <row r="94" spans="1:10" ht="12" customHeight="1">
      <c r="A94" s="77" t="s">
        <v>148</v>
      </c>
      <c r="B94" s="56" t="s">
        <v>149</v>
      </c>
      <c r="C94" s="74" t="s">
        <v>150</v>
      </c>
      <c r="D94" s="132">
        <v>166007049.65000001</v>
      </c>
      <c r="E94" s="131"/>
      <c r="F94" s="132">
        <v>142167656.99000001</v>
      </c>
      <c r="G94" s="132">
        <v>274520.21000000002</v>
      </c>
      <c r="H94" s="132"/>
      <c r="I94" s="116">
        <f>SUM(E94:H94)</f>
        <v>142442177.19999999</v>
      </c>
      <c r="J94" s="117">
        <v>23564872.449999999</v>
      </c>
    </row>
    <row r="95" spans="1:10" ht="13.5" customHeight="1">
      <c r="A95" s="77" t="s">
        <v>151</v>
      </c>
      <c r="B95" s="56" t="s">
        <v>140</v>
      </c>
      <c r="C95" s="74" t="s">
        <v>152</v>
      </c>
      <c r="D95" s="132"/>
      <c r="E95" s="131"/>
      <c r="F95" s="132"/>
      <c r="G95" s="132"/>
      <c r="H95" s="132"/>
      <c r="I95" s="116">
        <f>SUM(E95:H95)</f>
        <v>0</v>
      </c>
      <c r="J95" s="117">
        <v>0</v>
      </c>
    </row>
    <row r="96" spans="1:10" ht="13.5" customHeight="1">
      <c r="A96" s="77" t="s">
        <v>153</v>
      </c>
      <c r="B96" s="56" t="s">
        <v>143</v>
      </c>
      <c r="C96" s="74" t="s">
        <v>154</v>
      </c>
      <c r="D96" s="132"/>
      <c r="E96" s="131"/>
      <c r="F96" s="132"/>
      <c r="G96" s="132"/>
      <c r="H96" s="132"/>
      <c r="I96" s="116">
        <f>SUM(E96:H96)</f>
        <v>0</v>
      </c>
      <c r="J96" s="117">
        <v>0</v>
      </c>
    </row>
    <row r="97" spans="1:10" ht="15" customHeight="1">
      <c r="A97" s="77" t="s">
        <v>155</v>
      </c>
      <c r="B97" s="54" t="s">
        <v>156</v>
      </c>
      <c r="C97" s="74" t="s">
        <v>157</v>
      </c>
      <c r="D97" s="132">
        <v>306900295.99000001</v>
      </c>
      <c r="E97" s="131"/>
      <c r="F97" s="132">
        <v>296717344.91000003</v>
      </c>
      <c r="G97" s="132">
        <v>5472361.0599999996</v>
      </c>
      <c r="H97" s="132">
        <v>76281.33</v>
      </c>
      <c r="I97" s="116">
        <f>SUM(E97:H97)</f>
        <v>302265987.30000001</v>
      </c>
      <c r="J97" s="117">
        <v>4634308.6900000004</v>
      </c>
    </row>
    <row r="98" spans="1:10" ht="30" customHeight="1">
      <c r="A98" s="57" t="s">
        <v>158</v>
      </c>
      <c r="B98" s="56" t="s">
        <v>159</v>
      </c>
      <c r="C98" s="74" t="s">
        <v>160</v>
      </c>
      <c r="D98" s="163">
        <f t="shared" ref="D98:I98" si="14">SUM(D100:D102)</f>
        <v>204500</v>
      </c>
      <c r="E98" s="163">
        <f t="shared" si="14"/>
        <v>0</v>
      </c>
      <c r="F98" s="163">
        <f t="shared" si="14"/>
        <v>185813.69</v>
      </c>
      <c r="G98" s="163">
        <f t="shared" si="14"/>
        <v>0</v>
      </c>
      <c r="H98" s="163">
        <f t="shared" si="14"/>
        <v>0</v>
      </c>
      <c r="I98" s="163">
        <f t="shared" si="14"/>
        <v>185813.69</v>
      </c>
      <c r="J98" s="158">
        <v>18686.310000000001</v>
      </c>
    </row>
    <row r="99" spans="1:10" ht="9.9499999999999993" customHeight="1">
      <c r="A99" s="50" t="s">
        <v>46</v>
      </c>
      <c r="B99" s="51"/>
      <c r="C99" s="69"/>
      <c r="D99" s="96"/>
      <c r="E99" s="97"/>
      <c r="F99" s="96"/>
      <c r="G99" s="96"/>
      <c r="H99" s="96"/>
      <c r="I99" s="96"/>
      <c r="J99" s="98"/>
    </row>
    <row r="100" spans="1:10" ht="22.5" customHeight="1">
      <c r="A100" s="77" t="s">
        <v>214</v>
      </c>
      <c r="B100" s="56" t="s">
        <v>161</v>
      </c>
      <c r="C100" s="74" t="s">
        <v>162</v>
      </c>
      <c r="D100" s="132"/>
      <c r="E100" s="131"/>
      <c r="F100" s="132"/>
      <c r="G100" s="132"/>
      <c r="H100" s="132"/>
      <c r="I100" s="116">
        <f>SUM(E100:H100)</f>
        <v>0</v>
      </c>
      <c r="J100" s="117">
        <v>0</v>
      </c>
    </row>
    <row r="101" spans="1:10" ht="13.5" customHeight="1">
      <c r="A101" s="77" t="s">
        <v>163</v>
      </c>
      <c r="B101" s="56" t="s">
        <v>164</v>
      </c>
      <c r="C101" s="74" t="s">
        <v>165</v>
      </c>
      <c r="D101" s="132">
        <v>204500</v>
      </c>
      <c r="E101" s="131"/>
      <c r="F101" s="132">
        <v>185813.69</v>
      </c>
      <c r="G101" s="132"/>
      <c r="H101" s="132"/>
      <c r="I101" s="116">
        <f>SUM(E101:H101)</f>
        <v>185813.69</v>
      </c>
      <c r="J101" s="117">
        <v>18686.310000000001</v>
      </c>
    </row>
    <row r="102" spans="1:10" ht="13.5" customHeight="1">
      <c r="A102" s="77" t="s">
        <v>166</v>
      </c>
      <c r="B102" s="54" t="s">
        <v>167</v>
      </c>
      <c r="C102" s="76" t="s">
        <v>168</v>
      </c>
      <c r="D102" s="134"/>
      <c r="E102" s="142"/>
      <c r="F102" s="134"/>
      <c r="G102" s="134"/>
      <c r="H102" s="134"/>
      <c r="I102" s="177">
        <f>SUM(E102:H102)</f>
        <v>0</v>
      </c>
      <c r="J102" s="178">
        <v>0</v>
      </c>
    </row>
    <row r="103" spans="1:10" ht="25.5" customHeight="1" thickBot="1">
      <c r="A103" s="77" t="s">
        <v>272</v>
      </c>
      <c r="B103" s="173" t="s">
        <v>147</v>
      </c>
      <c r="C103" s="174"/>
      <c r="D103" s="175"/>
      <c r="E103" s="176"/>
      <c r="F103" s="175">
        <v>-2157870.0800000001</v>
      </c>
      <c r="G103" s="175">
        <v>-423485.63</v>
      </c>
      <c r="H103" s="175"/>
      <c r="I103" s="177">
        <f>SUM(E103:H103)</f>
        <v>-2581355.71</v>
      </c>
      <c r="J103" s="178">
        <v>0</v>
      </c>
    </row>
    <row r="104" spans="1:10" ht="8.25" customHeight="1" thickBot="1">
      <c r="A104" s="36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3.5" thickBot="1">
      <c r="A105" s="78" t="s">
        <v>169</v>
      </c>
      <c r="B105" s="79">
        <v>450</v>
      </c>
      <c r="C105" s="79"/>
      <c r="D105" s="130">
        <f t="shared" ref="D105:I105" si="15">D21-D53-D103</f>
        <v>-105059020.11</v>
      </c>
      <c r="E105" s="130">
        <f t="shared" si="15"/>
        <v>0</v>
      </c>
      <c r="F105" s="130">
        <f t="shared" si="15"/>
        <v>-167042623.86000001</v>
      </c>
      <c r="G105" s="130">
        <f t="shared" si="15"/>
        <v>278217807.69</v>
      </c>
      <c r="H105" s="130">
        <f t="shared" si="15"/>
        <v>-473019.68</v>
      </c>
      <c r="I105" s="130">
        <f t="shared" si="15"/>
        <v>110702164.15000001</v>
      </c>
      <c r="J105" s="111" t="s">
        <v>67</v>
      </c>
    </row>
    <row r="106" spans="1:10" ht="15.95" customHeight="1">
      <c r="A106" s="112"/>
      <c r="B106" s="113"/>
      <c r="C106" s="113"/>
      <c r="D106" s="114"/>
      <c r="E106" s="114"/>
      <c r="F106" s="114"/>
      <c r="G106" s="114"/>
      <c r="H106" s="114"/>
      <c r="I106" s="114"/>
      <c r="J106" s="114"/>
    </row>
    <row r="107" spans="1:10" ht="15">
      <c r="C107" s="12" t="s">
        <v>170</v>
      </c>
      <c r="E107" s="5"/>
      <c r="F107" s="5"/>
      <c r="G107" s="5"/>
      <c r="H107" s="5"/>
      <c r="J107" s="38" t="s">
        <v>171</v>
      </c>
    </row>
    <row r="108" spans="1:10" ht="11.25" customHeight="1">
      <c r="A108" s="15"/>
      <c r="B108" s="39"/>
      <c r="C108" s="39"/>
      <c r="D108" s="16"/>
      <c r="E108" s="17"/>
      <c r="F108" s="17"/>
      <c r="G108" s="17"/>
      <c r="H108" s="17"/>
      <c r="I108" s="17"/>
      <c r="J108" s="18"/>
    </row>
    <row r="109" spans="1:10">
      <c r="A109" s="19"/>
      <c r="B109" s="20"/>
      <c r="C109" s="20"/>
      <c r="D109" s="21"/>
      <c r="E109" s="22"/>
      <c r="F109" s="23" t="s">
        <v>13</v>
      </c>
      <c r="G109" s="23"/>
      <c r="H109" s="24"/>
      <c r="J109" s="25"/>
    </row>
    <row r="110" spans="1:10" ht="10.5" customHeight="1">
      <c r="A110" s="40"/>
      <c r="B110" s="20" t="s">
        <v>15</v>
      </c>
      <c r="C110" s="20" t="s">
        <v>16</v>
      </c>
      <c r="D110" s="21" t="s">
        <v>17</v>
      </c>
      <c r="E110" s="26" t="s">
        <v>18</v>
      </c>
      <c r="F110" s="27" t="s">
        <v>18</v>
      </c>
      <c r="G110" s="28" t="s">
        <v>18</v>
      </c>
      <c r="H110" s="28"/>
      <c r="I110" s="29"/>
      <c r="J110" s="25" t="s">
        <v>19</v>
      </c>
    </row>
    <row r="111" spans="1:10" ht="10.5" customHeight="1">
      <c r="A111" s="20" t="s">
        <v>14</v>
      </c>
      <c r="B111" s="20" t="s">
        <v>20</v>
      </c>
      <c r="C111" s="20" t="s">
        <v>21</v>
      </c>
      <c r="D111" s="21" t="s">
        <v>22</v>
      </c>
      <c r="E111" s="30" t="s">
        <v>23</v>
      </c>
      <c r="F111" s="21" t="s">
        <v>24</v>
      </c>
      <c r="G111" s="21" t="s">
        <v>25</v>
      </c>
      <c r="H111" s="21" t="s">
        <v>26</v>
      </c>
      <c r="I111" s="21" t="s">
        <v>27</v>
      </c>
      <c r="J111" s="25" t="s">
        <v>22</v>
      </c>
    </row>
    <row r="112" spans="1:10" ht="9.75" customHeight="1">
      <c r="A112" s="19"/>
      <c r="B112" s="20" t="s">
        <v>28</v>
      </c>
      <c r="C112" s="20" t="s">
        <v>29</v>
      </c>
      <c r="D112" s="21" t="s">
        <v>30</v>
      </c>
      <c r="E112" s="30" t="s">
        <v>31</v>
      </c>
      <c r="F112" s="21" t="s">
        <v>31</v>
      </c>
      <c r="G112" s="21" t="s">
        <v>32</v>
      </c>
      <c r="H112" s="21" t="s">
        <v>33</v>
      </c>
      <c r="I112" s="21"/>
      <c r="J112" s="25" t="s">
        <v>30</v>
      </c>
    </row>
    <row r="113" spans="1:10" ht="9.75" customHeight="1" thickBot="1">
      <c r="A113" s="31">
        <v>1</v>
      </c>
      <c r="B113" s="32">
        <v>2</v>
      </c>
      <c r="C113" s="32"/>
      <c r="D113" s="33" t="s">
        <v>34</v>
      </c>
      <c r="E113" s="34" t="s">
        <v>35</v>
      </c>
      <c r="F113" s="33" t="s">
        <v>36</v>
      </c>
      <c r="G113" s="33" t="s">
        <v>37</v>
      </c>
      <c r="H113" s="33" t="s">
        <v>38</v>
      </c>
      <c r="I113" s="33" t="s">
        <v>39</v>
      </c>
      <c r="J113" s="35" t="s">
        <v>40</v>
      </c>
    </row>
    <row r="114" spans="1:10" ht="33.75">
      <c r="A114" s="80" t="s">
        <v>278</v>
      </c>
      <c r="B114" s="47" t="s">
        <v>160</v>
      </c>
      <c r="C114" s="81"/>
      <c r="D114" s="155">
        <f>D116+D124+D129+D132+D143+D147</f>
        <v>105059020.11</v>
      </c>
      <c r="E114" s="155">
        <f>E116+E124+E129+E132+E143+E147</f>
        <v>0</v>
      </c>
      <c r="F114" s="155">
        <v>167042623.86000001</v>
      </c>
      <c r="G114" s="115">
        <f>G116+G124+G129+G132+G147</f>
        <v>-278217807.69</v>
      </c>
      <c r="H114" s="115">
        <f>H116+H124+H129+H132+H147</f>
        <v>473019.68</v>
      </c>
      <c r="I114" s="155">
        <f>I116+I124+I129+I132+I143+I147</f>
        <v>-110702164.15000001</v>
      </c>
      <c r="J114" s="129">
        <v>215761184.25999999</v>
      </c>
    </row>
    <row r="115" spans="1:10" ht="9.9499999999999993" customHeight="1">
      <c r="A115" s="82" t="s">
        <v>172</v>
      </c>
      <c r="B115" s="83"/>
      <c r="C115" s="84"/>
      <c r="D115" s="106"/>
      <c r="E115" s="101"/>
      <c r="F115" s="101"/>
      <c r="G115" s="100"/>
      <c r="H115" s="100"/>
      <c r="I115" s="100"/>
      <c r="J115" s="102"/>
    </row>
    <row r="116" spans="1:10">
      <c r="A116" s="85" t="s">
        <v>173</v>
      </c>
      <c r="B116" s="86" t="s">
        <v>162</v>
      </c>
      <c r="C116" s="48"/>
      <c r="D116" s="93">
        <f t="shared" ref="D116:I116" si="16">SUM(D118:D123)</f>
        <v>-1520000</v>
      </c>
      <c r="E116" s="94">
        <f t="shared" si="16"/>
        <v>0</v>
      </c>
      <c r="F116" s="94">
        <f t="shared" si="16"/>
        <v>-3354849.23</v>
      </c>
      <c r="G116" s="94">
        <f t="shared" si="16"/>
        <v>1048666.6399999999</v>
      </c>
      <c r="H116" s="94">
        <f t="shared" si="16"/>
        <v>308411.34999999998</v>
      </c>
      <c r="I116" s="94">
        <f t="shared" si="16"/>
        <v>-1997771.24</v>
      </c>
      <c r="J116" s="103">
        <v>477771.24</v>
      </c>
    </row>
    <row r="117" spans="1:10" ht="9.9499999999999993" customHeight="1">
      <c r="A117" s="82" t="s">
        <v>174</v>
      </c>
      <c r="B117" s="83"/>
      <c r="C117" s="87"/>
      <c r="D117" s="101"/>
      <c r="E117" s="101"/>
      <c r="F117" s="101"/>
      <c r="G117" s="100"/>
      <c r="H117" s="100"/>
      <c r="I117" s="100"/>
      <c r="J117" s="102"/>
    </row>
    <row r="118" spans="1:10">
      <c r="A118" s="88" t="s">
        <v>261</v>
      </c>
      <c r="B118" s="86" t="s">
        <v>175</v>
      </c>
      <c r="C118" s="48" t="s">
        <v>97</v>
      </c>
      <c r="D118" s="131"/>
      <c r="E118" s="131"/>
      <c r="F118" s="131">
        <v>892930.47</v>
      </c>
      <c r="G118" s="132"/>
      <c r="H118" s="132"/>
      <c r="I118" s="116">
        <f t="shared" ref="I118:I123" si="17">SUM(E118:H118)</f>
        <v>892930.47</v>
      </c>
      <c r="J118" s="117">
        <v>0</v>
      </c>
    </row>
    <row r="119" spans="1:10">
      <c r="A119" s="88" t="s">
        <v>263</v>
      </c>
      <c r="B119" s="86" t="s">
        <v>264</v>
      </c>
      <c r="C119" s="48" t="s">
        <v>97</v>
      </c>
      <c r="D119" s="168"/>
      <c r="E119" s="168"/>
      <c r="F119" s="168"/>
      <c r="G119" s="169"/>
      <c r="H119" s="169"/>
      <c r="I119" s="116">
        <f t="shared" si="17"/>
        <v>0</v>
      </c>
      <c r="J119" s="117"/>
    </row>
    <row r="120" spans="1:10" s="42" customFormat="1">
      <c r="A120" s="88" t="s">
        <v>176</v>
      </c>
      <c r="B120" s="89" t="s">
        <v>179</v>
      </c>
      <c r="C120" s="48" t="s">
        <v>265</v>
      </c>
      <c r="D120" s="136">
        <v>3133000</v>
      </c>
      <c r="E120" s="136"/>
      <c r="F120" s="136">
        <v>1525220.3</v>
      </c>
      <c r="G120" s="137">
        <v>1078666.6399999999</v>
      </c>
      <c r="H120" s="137">
        <v>308411.34999999998</v>
      </c>
      <c r="I120" s="116">
        <f t="shared" si="17"/>
        <v>2912298.29</v>
      </c>
      <c r="J120" s="117">
        <v>220701.71</v>
      </c>
    </row>
    <row r="121" spans="1:10" s="42" customFormat="1">
      <c r="A121" s="88" t="s">
        <v>177</v>
      </c>
      <c r="B121" s="89" t="s">
        <v>182</v>
      </c>
      <c r="C121" s="48" t="s">
        <v>266</v>
      </c>
      <c r="D121" s="136">
        <v>-4653000</v>
      </c>
      <c r="E121" s="136"/>
      <c r="F121" s="136">
        <v>-5773000</v>
      </c>
      <c r="G121" s="137">
        <v>-30000</v>
      </c>
      <c r="H121" s="137"/>
      <c r="I121" s="116">
        <f t="shared" si="17"/>
        <v>-5803000</v>
      </c>
      <c r="J121" s="117">
        <v>1150000</v>
      </c>
    </row>
    <row r="122" spans="1:10" s="42" customFormat="1">
      <c r="A122" s="88" t="s">
        <v>178</v>
      </c>
      <c r="B122" s="89" t="s">
        <v>216</v>
      </c>
      <c r="C122" s="48" t="s">
        <v>180</v>
      </c>
      <c r="D122" s="136"/>
      <c r="E122" s="136"/>
      <c r="F122" s="136"/>
      <c r="G122" s="137"/>
      <c r="H122" s="137"/>
      <c r="I122" s="116">
        <f t="shared" si="17"/>
        <v>0</v>
      </c>
      <c r="J122" s="117">
        <v>0</v>
      </c>
    </row>
    <row r="123" spans="1:10" s="42" customFormat="1">
      <c r="A123" s="88" t="s">
        <v>262</v>
      </c>
      <c r="B123" s="89" t="s">
        <v>215</v>
      </c>
      <c r="C123" s="48" t="s">
        <v>183</v>
      </c>
      <c r="D123" s="136"/>
      <c r="E123" s="136"/>
      <c r="F123" s="136"/>
      <c r="G123" s="137"/>
      <c r="H123" s="137"/>
      <c r="I123" s="116">
        <f t="shared" si="17"/>
        <v>0</v>
      </c>
      <c r="J123" s="117">
        <v>0</v>
      </c>
    </row>
    <row r="124" spans="1:10" s="42" customFormat="1">
      <c r="A124" s="85" t="s">
        <v>184</v>
      </c>
      <c r="B124" s="86" t="s">
        <v>185</v>
      </c>
      <c r="C124" s="48"/>
      <c r="D124" s="94">
        <f t="shared" ref="D124:I124" si="18">SUM(D126:D128)</f>
        <v>0</v>
      </c>
      <c r="E124" s="94">
        <f t="shared" si="18"/>
        <v>0</v>
      </c>
      <c r="F124" s="94">
        <f t="shared" si="18"/>
        <v>0</v>
      </c>
      <c r="G124" s="94">
        <f t="shared" si="18"/>
        <v>0</v>
      </c>
      <c r="H124" s="94">
        <f t="shared" si="18"/>
        <v>0</v>
      </c>
      <c r="I124" s="94">
        <f t="shared" si="18"/>
        <v>0</v>
      </c>
      <c r="J124" s="103">
        <v>0</v>
      </c>
    </row>
    <row r="125" spans="1:10" s="42" customFormat="1" ht="9.9499999999999993" customHeight="1">
      <c r="A125" s="90" t="s">
        <v>186</v>
      </c>
      <c r="B125" s="83"/>
      <c r="C125" s="84"/>
      <c r="D125" s="96"/>
      <c r="E125" s="96"/>
      <c r="F125" s="96"/>
      <c r="G125" s="96"/>
      <c r="H125" s="96"/>
      <c r="I125" s="96"/>
      <c r="J125" s="98"/>
    </row>
    <row r="126" spans="1:10">
      <c r="A126" s="88" t="s">
        <v>261</v>
      </c>
      <c r="B126" s="86" t="s">
        <v>187</v>
      </c>
      <c r="C126" s="48" t="s">
        <v>97</v>
      </c>
      <c r="D126" s="131"/>
      <c r="E126" s="131"/>
      <c r="F126" s="131"/>
      <c r="G126" s="132"/>
      <c r="H126" s="132"/>
      <c r="I126" s="116">
        <f>SUM(E126:H126)</f>
        <v>0</v>
      </c>
      <c r="J126" s="117">
        <v>0</v>
      </c>
    </row>
    <row r="127" spans="1:10" s="42" customFormat="1">
      <c r="A127" s="88" t="s">
        <v>178</v>
      </c>
      <c r="B127" s="86" t="s">
        <v>188</v>
      </c>
      <c r="C127" s="48" t="s">
        <v>189</v>
      </c>
      <c r="D127" s="136"/>
      <c r="E127" s="136"/>
      <c r="F127" s="136"/>
      <c r="G127" s="137"/>
      <c r="H127" s="137"/>
      <c r="I127" s="116">
        <f>SUM(E127:H127)</f>
        <v>0</v>
      </c>
      <c r="J127" s="117">
        <v>0</v>
      </c>
    </row>
    <row r="128" spans="1:10" s="42" customFormat="1">
      <c r="A128" s="88" t="s">
        <v>181</v>
      </c>
      <c r="B128" s="89" t="s">
        <v>190</v>
      </c>
      <c r="C128" s="48" t="s">
        <v>191</v>
      </c>
      <c r="D128" s="136"/>
      <c r="E128" s="136"/>
      <c r="F128" s="136"/>
      <c r="G128" s="137"/>
      <c r="H128" s="137"/>
      <c r="I128" s="116">
        <f>SUM(E128:H128)</f>
        <v>0</v>
      </c>
      <c r="J128" s="117">
        <v>0</v>
      </c>
    </row>
    <row r="129" spans="1:10">
      <c r="A129" s="85" t="s">
        <v>192</v>
      </c>
      <c r="B129" s="89" t="s">
        <v>193</v>
      </c>
      <c r="C129" s="48"/>
      <c r="D129" s="156">
        <v>106579020.11</v>
      </c>
      <c r="E129" s="93">
        <f>E130+E131</f>
        <v>0</v>
      </c>
      <c r="F129" s="93">
        <f>F130+F131</f>
        <v>-110002483.91</v>
      </c>
      <c r="G129" s="93">
        <f>G130+G131</f>
        <v>62163.33</v>
      </c>
      <c r="H129" s="93">
        <f>H130+H131</f>
        <v>164608.32999999999</v>
      </c>
      <c r="I129" s="93">
        <f>I130+I131</f>
        <v>-109775712.25</v>
      </c>
      <c r="J129" s="117">
        <v>216354732.36000001</v>
      </c>
    </row>
    <row r="130" spans="1:10">
      <c r="A130" s="88" t="s">
        <v>194</v>
      </c>
      <c r="B130" s="89" t="s">
        <v>180</v>
      </c>
      <c r="C130" s="48" t="s">
        <v>195</v>
      </c>
      <c r="D130" s="104" t="s">
        <v>67</v>
      </c>
      <c r="E130" s="131"/>
      <c r="F130" s="131">
        <v>-25889315259.200001</v>
      </c>
      <c r="G130" s="132">
        <v>-309198393.88999999</v>
      </c>
      <c r="H130" s="132"/>
      <c r="I130" s="116">
        <f>SUM(E130:H130)</f>
        <v>-26198513653.09</v>
      </c>
      <c r="J130" s="108" t="s">
        <v>67</v>
      </c>
    </row>
    <row r="131" spans="1:10">
      <c r="A131" s="88" t="s">
        <v>196</v>
      </c>
      <c r="B131" s="89" t="s">
        <v>189</v>
      </c>
      <c r="C131" s="48" t="s">
        <v>197</v>
      </c>
      <c r="D131" s="104" t="s">
        <v>67</v>
      </c>
      <c r="E131" s="131"/>
      <c r="F131" s="131">
        <v>25779312775.290001</v>
      </c>
      <c r="G131" s="132">
        <v>309260557.22000003</v>
      </c>
      <c r="H131" s="132">
        <v>164608.32999999999</v>
      </c>
      <c r="I131" s="116">
        <f>SUM(E131:H131)</f>
        <v>26088737940.84</v>
      </c>
      <c r="J131" s="108" t="s">
        <v>67</v>
      </c>
    </row>
    <row r="132" spans="1:10" ht="24">
      <c r="A132" s="85" t="s">
        <v>217</v>
      </c>
      <c r="B132" s="83" t="s">
        <v>218</v>
      </c>
      <c r="C132" s="91"/>
      <c r="D132" s="93">
        <f t="shared" ref="D132:I132" si="19">D134+D135</f>
        <v>0</v>
      </c>
      <c r="E132" s="93">
        <f t="shared" si="19"/>
        <v>0</v>
      </c>
      <c r="F132" s="93">
        <f t="shared" si="19"/>
        <v>280399957</v>
      </c>
      <c r="G132" s="93">
        <f t="shared" si="19"/>
        <v>-279328637.66000003</v>
      </c>
      <c r="H132" s="93">
        <f t="shared" si="19"/>
        <v>0</v>
      </c>
      <c r="I132" s="93">
        <f t="shared" si="19"/>
        <v>1071319.3400000001</v>
      </c>
      <c r="J132" s="117">
        <v>0</v>
      </c>
    </row>
    <row r="133" spans="1:10" ht="9.9499999999999993" customHeight="1">
      <c r="A133" s="82" t="s">
        <v>58</v>
      </c>
      <c r="B133" s="83"/>
      <c r="C133" s="87"/>
      <c r="D133" s="96"/>
      <c r="E133" s="97"/>
      <c r="F133" s="97"/>
      <c r="G133" s="96"/>
      <c r="H133" s="96"/>
      <c r="I133" s="96"/>
      <c r="J133" s="98"/>
    </row>
    <row r="134" spans="1:10">
      <c r="A134" s="88" t="s">
        <v>219</v>
      </c>
      <c r="B134" s="86" t="s">
        <v>221</v>
      </c>
      <c r="C134" s="87" t="s">
        <v>195</v>
      </c>
      <c r="D134" s="131">
        <v>0</v>
      </c>
      <c r="E134" s="131"/>
      <c r="F134" s="131">
        <v>19532141009.669998</v>
      </c>
      <c r="G134" s="164">
        <v>11285342.869999999</v>
      </c>
      <c r="H134" s="164"/>
      <c r="I134" s="116">
        <f>SUM(E134:H134)</f>
        <v>19543426352.540001</v>
      </c>
      <c r="J134" s="167" t="s">
        <v>67</v>
      </c>
    </row>
    <row r="135" spans="1:10" ht="13.5" thickBot="1">
      <c r="A135" s="88" t="s">
        <v>220</v>
      </c>
      <c r="B135" s="63" t="s">
        <v>222</v>
      </c>
      <c r="C135" s="64" t="s">
        <v>197</v>
      </c>
      <c r="D135" s="135">
        <v>0</v>
      </c>
      <c r="E135" s="135"/>
      <c r="F135" s="135">
        <v>-19251741052.669998</v>
      </c>
      <c r="G135" s="143">
        <v>-290613980.52999997</v>
      </c>
      <c r="H135" s="164"/>
      <c r="I135" s="118">
        <f>SUM(E135:H135)</f>
        <v>-19542355033.200001</v>
      </c>
      <c r="J135" s="166" t="s">
        <v>67</v>
      </c>
    </row>
    <row r="136" spans="1:10" ht="15">
      <c r="C136" s="12"/>
      <c r="E136" s="5"/>
      <c r="F136" s="5"/>
      <c r="G136" s="5"/>
      <c r="H136" s="5"/>
      <c r="J136" s="38" t="s">
        <v>198</v>
      </c>
    </row>
    <row r="137" spans="1:10" ht="11.25" customHeight="1">
      <c r="A137" s="15"/>
      <c r="B137" s="39"/>
      <c r="C137" s="39"/>
      <c r="D137" s="16"/>
      <c r="E137" s="17"/>
      <c r="F137" s="17"/>
      <c r="G137" s="17"/>
      <c r="H137" s="17"/>
      <c r="I137" s="17"/>
      <c r="J137" s="18"/>
    </row>
    <row r="138" spans="1:10">
      <c r="A138" s="19"/>
      <c r="B138" s="20"/>
      <c r="C138" s="20"/>
      <c r="D138" s="21"/>
      <c r="E138" s="22"/>
      <c r="F138" s="23" t="s">
        <v>13</v>
      </c>
      <c r="G138" s="23"/>
      <c r="H138" s="24"/>
      <c r="J138" s="25"/>
    </row>
    <row r="139" spans="1:10" ht="10.5" customHeight="1">
      <c r="A139" s="40"/>
      <c r="B139" s="20" t="s">
        <v>15</v>
      </c>
      <c r="C139" s="20" t="s">
        <v>16</v>
      </c>
      <c r="D139" s="21" t="s">
        <v>17</v>
      </c>
      <c r="E139" s="26" t="s">
        <v>18</v>
      </c>
      <c r="F139" s="27" t="s">
        <v>18</v>
      </c>
      <c r="G139" s="28" t="s">
        <v>18</v>
      </c>
      <c r="H139" s="28"/>
      <c r="I139" s="29"/>
      <c r="J139" s="25" t="s">
        <v>19</v>
      </c>
    </row>
    <row r="140" spans="1:10" ht="10.5" customHeight="1">
      <c r="A140" s="20" t="s">
        <v>14</v>
      </c>
      <c r="B140" s="20" t="s">
        <v>20</v>
      </c>
      <c r="C140" s="20" t="s">
        <v>21</v>
      </c>
      <c r="D140" s="21" t="s">
        <v>22</v>
      </c>
      <c r="E140" s="30" t="s">
        <v>23</v>
      </c>
      <c r="F140" s="21" t="s">
        <v>24</v>
      </c>
      <c r="G140" s="21" t="s">
        <v>25</v>
      </c>
      <c r="H140" s="21" t="s">
        <v>26</v>
      </c>
      <c r="I140" s="21" t="s">
        <v>27</v>
      </c>
      <c r="J140" s="25" t="s">
        <v>22</v>
      </c>
    </row>
    <row r="141" spans="1:10" ht="9.75" customHeight="1">
      <c r="A141" s="19"/>
      <c r="B141" s="20" t="s">
        <v>28</v>
      </c>
      <c r="C141" s="20" t="s">
        <v>29</v>
      </c>
      <c r="D141" s="21" t="s">
        <v>30</v>
      </c>
      <c r="E141" s="30" t="s">
        <v>31</v>
      </c>
      <c r="F141" s="21" t="s">
        <v>31</v>
      </c>
      <c r="G141" s="21" t="s">
        <v>32</v>
      </c>
      <c r="H141" s="21" t="s">
        <v>33</v>
      </c>
      <c r="I141" s="21"/>
      <c r="J141" s="25" t="s">
        <v>30</v>
      </c>
    </row>
    <row r="142" spans="1:10" ht="9.75" customHeight="1" thickBot="1">
      <c r="A142" s="31">
        <v>1</v>
      </c>
      <c r="B142" s="32">
        <v>2</v>
      </c>
      <c r="C142" s="32"/>
      <c r="D142" s="33" t="s">
        <v>34</v>
      </c>
      <c r="E142" s="34" t="s">
        <v>35</v>
      </c>
      <c r="F142" s="33" t="s">
        <v>36</v>
      </c>
      <c r="G142" s="33" t="s">
        <v>37</v>
      </c>
      <c r="H142" s="33" t="s">
        <v>38</v>
      </c>
      <c r="I142" s="33" t="s">
        <v>39</v>
      </c>
      <c r="J142" s="35" t="s">
        <v>40</v>
      </c>
    </row>
    <row r="143" spans="1:10" ht="24">
      <c r="A143" s="85" t="s">
        <v>199</v>
      </c>
      <c r="B143" s="47" t="s">
        <v>191</v>
      </c>
      <c r="C143" s="91"/>
      <c r="D143" s="110">
        <f>D145+D146</f>
        <v>0</v>
      </c>
      <c r="E143" s="110">
        <f>E145+E146</f>
        <v>0</v>
      </c>
      <c r="F143" s="110">
        <f>F145+F146</f>
        <v>0</v>
      </c>
      <c r="G143" s="109" t="s">
        <v>67</v>
      </c>
      <c r="H143" s="109" t="s">
        <v>67</v>
      </c>
      <c r="I143" s="110">
        <f>I145+I146</f>
        <v>0</v>
      </c>
      <c r="J143" s="95">
        <v>0</v>
      </c>
    </row>
    <row r="144" spans="1:10" ht="9.9499999999999993" hidden="1" customHeight="1">
      <c r="A144" s="82" t="s">
        <v>58</v>
      </c>
      <c r="B144" s="83"/>
      <c r="C144" s="87"/>
      <c r="D144" s="101"/>
      <c r="E144" s="101"/>
      <c r="F144" s="97"/>
      <c r="G144" s="96" t="s">
        <v>200</v>
      </c>
      <c r="H144" s="96"/>
      <c r="I144" s="96"/>
      <c r="J144" s="98"/>
    </row>
    <row r="145" spans="1:10" ht="22.5">
      <c r="A145" s="88" t="s">
        <v>201</v>
      </c>
      <c r="B145" s="86" t="s">
        <v>202</v>
      </c>
      <c r="C145" s="87"/>
      <c r="D145" s="138"/>
      <c r="E145" s="139"/>
      <c r="F145" s="140"/>
      <c r="G145" s="105" t="s">
        <v>67</v>
      </c>
      <c r="H145" s="105" t="s">
        <v>67</v>
      </c>
      <c r="I145" s="116">
        <f>SUM(E145:F145)</f>
        <v>0</v>
      </c>
      <c r="J145" s="144">
        <v>0</v>
      </c>
    </row>
    <row r="146" spans="1:10" ht="22.5">
      <c r="A146" s="88" t="s">
        <v>203</v>
      </c>
      <c r="B146" s="89" t="s">
        <v>204</v>
      </c>
      <c r="C146" s="92"/>
      <c r="D146" s="141"/>
      <c r="E146" s="134"/>
      <c r="F146" s="142"/>
      <c r="G146" s="100" t="s">
        <v>67</v>
      </c>
      <c r="H146" s="109" t="s">
        <v>67</v>
      </c>
      <c r="I146" s="116">
        <f>SUM(E146:F146)</f>
        <v>0</v>
      </c>
      <c r="J146" s="145">
        <v>0</v>
      </c>
    </row>
    <row r="147" spans="1:10" ht="24">
      <c r="A147" s="85" t="s">
        <v>205</v>
      </c>
      <c r="B147" s="89" t="s">
        <v>206</v>
      </c>
      <c r="C147" s="91"/>
      <c r="D147" s="110">
        <f>D149+D150</f>
        <v>0</v>
      </c>
      <c r="E147" s="110">
        <f>E149+E150</f>
        <v>0</v>
      </c>
      <c r="F147" s="110">
        <f>F149+F150</f>
        <v>0</v>
      </c>
      <c r="G147" s="110">
        <f>G149 + G150</f>
        <v>0</v>
      </c>
      <c r="H147" s="110">
        <f>H149 + H150</f>
        <v>0</v>
      </c>
      <c r="I147" s="110">
        <f>I149+I150</f>
        <v>0</v>
      </c>
      <c r="J147" s="107">
        <v>0</v>
      </c>
    </row>
    <row r="148" spans="1:10" ht="9.9499999999999993" hidden="1" customHeight="1">
      <c r="A148" s="82" t="s">
        <v>58</v>
      </c>
      <c r="B148" s="83"/>
      <c r="C148" s="87"/>
      <c r="D148" s="101"/>
      <c r="E148" s="101"/>
      <c r="F148" s="97"/>
      <c r="G148" s="96" t="s">
        <v>200</v>
      </c>
      <c r="H148" s="96"/>
      <c r="I148" s="96"/>
      <c r="J148" s="98"/>
    </row>
    <row r="149" spans="1:10" ht="33.75">
      <c r="A149" s="88" t="s">
        <v>207</v>
      </c>
      <c r="B149" s="86" t="s">
        <v>208</v>
      </c>
      <c r="C149" s="87"/>
      <c r="D149" s="138"/>
      <c r="E149" s="139"/>
      <c r="F149" s="140">
        <v>680995522.23000002</v>
      </c>
      <c r="G149" s="140"/>
      <c r="H149" s="171"/>
      <c r="I149" s="116">
        <f>SUM(E149:H149)</f>
        <v>680995522.23000002</v>
      </c>
      <c r="J149" s="144">
        <v>0</v>
      </c>
    </row>
    <row r="150" spans="1:10" ht="34.5" thickBot="1">
      <c r="A150" s="88" t="s">
        <v>209</v>
      </c>
      <c r="B150" s="63" t="s">
        <v>210</v>
      </c>
      <c r="C150" s="64"/>
      <c r="D150" s="143"/>
      <c r="E150" s="133"/>
      <c r="F150" s="135">
        <v>-680995522.23000002</v>
      </c>
      <c r="G150" s="133"/>
      <c r="H150" s="172"/>
      <c r="I150" s="118">
        <f>SUM(E150:H150)</f>
        <v>-680995522.23000002</v>
      </c>
      <c r="J150" s="146">
        <v>0</v>
      </c>
    </row>
    <row r="151" spans="1:10" ht="11.25" customHeight="1">
      <c r="A151" s="180"/>
      <c r="B151" s="181"/>
      <c r="C151" s="181"/>
      <c r="D151" s="179"/>
      <c r="E151" s="179"/>
      <c r="F151" s="179"/>
      <c r="G151" s="179"/>
      <c r="H151" s="179"/>
      <c r="I151" s="114"/>
      <c r="J151" s="182"/>
    </row>
    <row r="152" spans="1:10" ht="17.25" customHeight="1">
      <c r="A152" s="213" t="s">
        <v>273</v>
      </c>
      <c r="B152" s="213"/>
      <c r="C152" s="213"/>
      <c r="D152" s="213"/>
      <c r="E152" s="213"/>
      <c r="F152" s="213"/>
      <c r="G152" s="213"/>
      <c r="H152" s="213"/>
      <c r="I152" s="213"/>
      <c r="J152" s="213"/>
    </row>
    <row r="153" spans="1:10" ht="11.25" customHeight="1">
      <c r="A153" s="180"/>
      <c r="B153" s="181"/>
      <c r="C153" s="181"/>
      <c r="D153" s="179"/>
      <c r="E153" s="179"/>
      <c r="F153" s="179"/>
      <c r="G153" s="179"/>
      <c r="H153" s="179"/>
      <c r="I153" s="114"/>
      <c r="J153" s="182"/>
    </row>
    <row r="154" spans="1:10">
      <c r="A154" s="193"/>
      <c r="B154" s="197"/>
      <c r="C154" s="197"/>
      <c r="D154" s="203" t="s">
        <v>274</v>
      </c>
      <c r="E154" s="203"/>
      <c r="F154" s="203"/>
      <c r="G154" s="203"/>
      <c r="H154" s="203"/>
      <c r="I154" s="203"/>
      <c r="J154" s="182"/>
    </row>
    <row r="155" spans="1:10">
      <c r="A155" s="194"/>
      <c r="B155" s="195" t="s">
        <v>15</v>
      </c>
      <c r="C155" s="195" t="s">
        <v>16</v>
      </c>
      <c r="D155" s="26" t="s">
        <v>18</v>
      </c>
      <c r="E155" s="26" t="s">
        <v>18</v>
      </c>
      <c r="F155" s="26" t="s">
        <v>18</v>
      </c>
      <c r="G155" s="26"/>
      <c r="H155" s="204" t="s">
        <v>27</v>
      </c>
      <c r="I155" s="204"/>
      <c r="J155" s="182"/>
    </row>
    <row r="156" spans="1:10">
      <c r="A156" s="195" t="s">
        <v>14</v>
      </c>
      <c r="B156" s="195" t="s">
        <v>20</v>
      </c>
      <c r="C156" s="195" t="s">
        <v>21</v>
      </c>
      <c r="D156" s="21" t="s">
        <v>23</v>
      </c>
      <c r="E156" s="21" t="s">
        <v>24</v>
      </c>
      <c r="F156" s="21" t="s">
        <v>25</v>
      </c>
      <c r="G156" s="21" t="s">
        <v>26</v>
      </c>
      <c r="H156" s="204"/>
      <c r="I156" s="204"/>
      <c r="J156" s="182"/>
    </row>
    <row r="157" spans="1:10">
      <c r="A157" s="196"/>
      <c r="B157" s="198" t="s">
        <v>28</v>
      </c>
      <c r="C157" s="198" t="s">
        <v>29</v>
      </c>
      <c r="D157" s="192" t="s">
        <v>31</v>
      </c>
      <c r="E157" s="192" t="s">
        <v>31</v>
      </c>
      <c r="F157" s="192" t="s">
        <v>32</v>
      </c>
      <c r="G157" s="192" t="s">
        <v>33</v>
      </c>
      <c r="H157" s="204"/>
      <c r="I157" s="204"/>
      <c r="J157" s="182"/>
    </row>
    <row r="158" spans="1:10">
      <c r="A158" s="185">
        <v>1</v>
      </c>
      <c r="B158" s="185">
        <v>2</v>
      </c>
      <c r="C158" s="185">
        <v>3</v>
      </c>
      <c r="D158" s="184" t="s">
        <v>34</v>
      </c>
      <c r="E158" s="184" t="s">
        <v>35</v>
      </c>
      <c r="F158" s="184" t="s">
        <v>36</v>
      </c>
      <c r="G158" s="184" t="s">
        <v>37</v>
      </c>
      <c r="H158" s="204" t="s">
        <v>38</v>
      </c>
      <c r="I158" s="204"/>
      <c r="J158" s="182"/>
    </row>
    <row r="159" spans="1:10" ht="24.75" thickBot="1">
      <c r="A159" s="85" t="s">
        <v>275</v>
      </c>
      <c r="B159" s="63" t="s">
        <v>276</v>
      </c>
      <c r="C159" s="90"/>
      <c r="D159" s="110">
        <f>SUM(D161:D168)</f>
        <v>0</v>
      </c>
      <c r="E159" s="110">
        <f>SUM(E161:E168)</f>
        <v>-1936810.93</v>
      </c>
      <c r="F159" s="110">
        <f>SUM(F161:F168)</f>
        <v>-371797.9</v>
      </c>
      <c r="G159" s="110">
        <f>SUM(G161:G168)</f>
        <v>0</v>
      </c>
      <c r="H159" s="232">
        <v>-2308608.83</v>
      </c>
      <c r="I159" s="233"/>
      <c r="J159" s="182"/>
    </row>
    <row r="160" spans="1:10" ht="12" customHeight="1">
      <c r="A160" s="90" t="s">
        <v>277</v>
      </c>
      <c r="B160" s="90"/>
      <c r="C160" s="90"/>
      <c r="D160" s="90"/>
      <c r="E160" s="90"/>
      <c r="F160" s="90" t="s">
        <v>200</v>
      </c>
      <c r="G160" s="90"/>
      <c r="H160" s="230"/>
      <c r="I160" s="231"/>
      <c r="J160" s="182"/>
    </row>
    <row r="161" spans="1:15">
      <c r="A161" s="191" t="s">
        <v>84</v>
      </c>
      <c r="B161" s="183" t="s">
        <v>276</v>
      </c>
      <c r="C161" s="201" t="s">
        <v>86</v>
      </c>
      <c r="D161" s="199"/>
      <c r="E161" s="200"/>
      <c r="F161" s="199">
        <v>-52262.6</v>
      </c>
      <c r="G161" s="199"/>
      <c r="H161" s="218">
        <v>-52262.6</v>
      </c>
      <c r="I161" s="219"/>
      <c r="J161" s="182"/>
    </row>
    <row r="162" spans="1:15">
      <c r="A162" s="191" t="s">
        <v>87</v>
      </c>
      <c r="B162" s="183" t="s">
        <v>276</v>
      </c>
      <c r="C162" s="201" t="s">
        <v>89</v>
      </c>
      <c r="D162" s="199"/>
      <c r="E162" s="200"/>
      <c r="F162" s="199">
        <v>-51796.84</v>
      </c>
      <c r="G162" s="199"/>
      <c r="H162" s="218">
        <v>-51796.84</v>
      </c>
      <c r="I162" s="219"/>
      <c r="J162" s="182"/>
    </row>
    <row r="163" spans="1:15">
      <c r="A163" s="191" t="s">
        <v>99</v>
      </c>
      <c r="B163" s="183" t="s">
        <v>276</v>
      </c>
      <c r="C163" s="201" t="s">
        <v>101</v>
      </c>
      <c r="D163" s="199"/>
      <c r="E163" s="200"/>
      <c r="F163" s="199">
        <v>-97367.96</v>
      </c>
      <c r="G163" s="199"/>
      <c r="H163" s="218">
        <v>-97367.96</v>
      </c>
      <c r="I163" s="219"/>
      <c r="J163" s="182"/>
    </row>
    <row r="164" spans="1:15">
      <c r="A164" s="191" t="s">
        <v>105</v>
      </c>
      <c r="B164" s="183" t="s">
        <v>276</v>
      </c>
      <c r="C164" s="201" t="s">
        <v>107</v>
      </c>
      <c r="D164" s="199"/>
      <c r="E164" s="200">
        <v>-226.7</v>
      </c>
      <c r="F164" s="199"/>
      <c r="G164" s="199"/>
      <c r="H164" s="218">
        <v>-226.7</v>
      </c>
      <c r="I164" s="219"/>
      <c r="J164" s="182"/>
    </row>
    <row r="165" spans="1:15">
      <c r="A165" s="191" t="s">
        <v>111</v>
      </c>
      <c r="B165" s="183" t="s">
        <v>276</v>
      </c>
      <c r="C165" s="201" t="s">
        <v>113</v>
      </c>
      <c r="D165" s="199"/>
      <c r="E165" s="200">
        <v>-28889.53</v>
      </c>
      <c r="F165" s="199">
        <v>-170370.5</v>
      </c>
      <c r="G165" s="199"/>
      <c r="H165" s="218">
        <v>-199260.03</v>
      </c>
      <c r="I165" s="219"/>
      <c r="J165" s="182"/>
    </row>
    <row r="166" spans="1:15">
      <c r="A166" s="191" t="s">
        <v>290</v>
      </c>
      <c r="B166" s="183" t="s">
        <v>276</v>
      </c>
      <c r="C166" s="201" t="s">
        <v>145</v>
      </c>
      <c r="D166" s="199"/>
      <c r="E166" s="200">
        <v>-1907694.7</v>
      </c>
      <c r="F166" s="199"/>
      <c r="G166" s="199"/>
      <c r="H166" s="218">
        <v>-1907694.7</v>
      </c>
      <c r="I166" s="219"/>
      <c r="J166" s="182"/>
    </row>
    <row r="167" spans="1:15" ht="22.5">
      <c r="A167" s="191" t="s">
        <v>291</v>
      </c>
      <c r="B167" s="183" t="s">
        <v>276</v>
      </c>
      <c r="C167" s="201" t="s">
        <v>157</v>
      </c>
      <c r="D167" s="199"/>
      <c r="E167" s="200"/>
      <c r="F167" s="199"/>
      <c r="G167" s="199"/>
      <c r="H167" s="218">
        <v>0</v>
      </c>
      <c r="I167" s="219"/>
      <c r="J167" s="182"/>
    </row>
    <row r="168" spans="1:15" ht="13.5" hidden="1" thickBot="1">
      <c r="A168" s="186"/>
      <c r="B168" s="187"/>
      <c r="C168" s="188"/>
      <c r="D168" s="189"/>
      <c r="E168" s="190"/>
      <c r="F168" s="189"/>
      <c r="G168" s="189"/>
      <c r="H168" s="228"/>
      <c r="I168" s="229"/>
      <c r="J168" s="182"/>
    </row>
    <row r="169" spans="1:15">
      <c r="A169" s="180"/>
      <c r="B169" s="181"/>
      <c r="C169" s="181"/>
      <c r="D169" s="179"/>
      <c r="E169" s="179"/>
      <c r="F169" s="179"/>
      <c r="G169" s="179"/>
      <c r="H169" s="179"/>
      <c r="I169" s="114"/>
      <c r="J169" s="182"/>
    </row>
    <row r="170" spans="1:15">
      <c r="A170" s="180"/>
      <c r="B170" s="181"/>
      <c r="C170" s="181"/>
      <c r="D170" s="179"/>
      <c r="E170" s="179"/>
      <c r="F170" s="179"/>
      <c r="G170" s="179"/>
      <c r="H170" s="179"/>
      <c r="I170" s="114"/>
      <c r="J170" s="182"/>
    </row>
    <row r="171" spans="1:15">
      <c r="A171" s="41"/>
      <c r="B171" s="43"/>
      <c r="C171" s="43"/>
      <c r="D171" s="37"/>
      <c r="E171" s="37"/>
      <c r="F171" s="37"/>
      <c r="G171" s="37"/>
      <c r="H171" s="37"/>
      <c r="I171" s="37"/>
      <c r="J171" s="37"/>
    </row>
    <row r="172" spans="1:15" s="120" customFormat="1" ht="22.5" customHeight="1">
      <c r="A172" s="41" t="s">
        <v>224</v>
      </c>
      <c r="B172" s="223"/>
      <c r="C172" s="223"/>
      <c r="D172" s="223"/>
      <c r="E172" s="225" t="s">
        <v>228</v>
      </c>
      <c r="F172" s="225"/>
      <c r="G172" s="225"/>
      <c r="H172" s="225"/>
      <c r="I172" s="224"/>
      <c r="J172" s="224"/>
      <c r="O172" s="147"/>
    </row>
    <row r="173" spans="1:15" s="120" customFormat="1" ht="9.75" customHeight="1">
      <c r="A173" s="121" t="s">
        <v>227</v>
      </c>
      <c r="B173" s="216" t="s">
        <v>225</v>
      </c>
      <c r="C173" s="216"/>
      <c r="D173" s="216"/>
      <c r="E173" s="216" t="s">
        <v>229</v>
      </c>
      <c r="F173" s="216"/>
      <c r="G173" s="216"/>
      <c r="H173" s="216"/>
      <c r="I173" s="220" t="s">
        <v>225</v>
      </c>
      <c r="J173" s="220"/>
    </row>
    <row r="174" spans="1:15" s="120" customFormat="1" ht="12.75" customHeight="1">
      <c r="A174" s="121"/>
      <c r="B174" s="121"/>
      <c r="C174" s="121"/>
      <c r="D174" s="121"/>
      <c r="E174" s="123"/>
      <c r="F174" s="123"/>
      <c r="G174" s="45"/>
      <c r="H174" s="45"/>
      <c r="I174" s="123"/>
      <c r="J174" s="123"/>
    </row>
    <row r="175" spans="1:15" s="120" customFormat="1" ht="12.75" customHeight="1">
      <c r="A175" s="121" t="s">
        <v>226</v>
      </c>
      <c r="B175" s="221"/>
      <c r="C175" s="221"/>
      <c r="D175" s="221"/>
      <c r="E175" s="123"/>
      <c r="F175" s="123"/>
      <c r="G175" s="123"/>
      <c r="H175" s="123"/>
      <c r="I175" s="123"/>
      <c r="J175" s="123"/>
    </row>
    <row r="176" spans="1:15" s="120" customFormat="1" ht="9.75" customHeight="1">
      <c r="A176" s="121" t="s">
        <v>227</v>
      </c>
      <c r="B176" s="220" t="s">
        <v>225</v>
      </c>
      <c r="C176" s="220"/>
      <c r="D176" s="220"/>
      <c r="E176" s="123"/>
      <c r="F176" s="123"/>
      <c r="G176" s="123"/>
      <c r="H176" s="123"/>
      <c r="I176" s="123"/>
      <c r="J176" s="123"/>
    </row>
    <row r="177" spans="1:11" s="120" customFormat="1" ht="28.5" customHeight="1">
      <c r="A177" s="121"/>
      <c r="B177" s="121"/>
      <c r="C177" s="121"/>
      <c r="D177" s="44" t="s">
        <v>211</v>
      </c>
      <c r="G177" s="226"/>
      <c r="H177" s="226"/>
      <c r="I177" s="226"/>
      <c r="J177" s="226"/>
    </row>
    <row r="178" spans="1:11" s="120" customFormat="1" ht="11.25" customHeight="1">
      <c r="A178" s="121"/>
      <c r="B178" s="121"/>
      <c r="C178" s="121"/>
      <c r="D178" s="123"/>
      <c r="E178" s="123"/>
      <c r="F178" s="123"/>
      <c r="G178" s="120" t="s">
        <v>212</v>
      </c>
      <c r="H178" s="122"/>
      <c r="I178" s="124"/>
    </row>
    <row r="179" spans="1:11" s="120" customFormat="1" ht="26.25" customHeight="1">
      <c r="A179" s="121"/>
      <c r="B179" s="121" t="s">
        <v>230</v>
      </c>
      <c r="C179" s="121"/>
      <c r="D179" s="125"/>
      <c r="E179" s="221"/>
      <c r="F179" s="221"/>
      <c r="G179" s="222"/>
      <c r="H179" s="222"/>
      <c r="I179" s="221"/>
      <c r="J179" s="221"/>
    </row>
    <row r="180" spans="1:11" s="120" customFormat="1" ht="10.5" customHeight="1">
      <c r="A180" s="121"/>
      <c r="B180" s="211" t="s">
        <v>231</v>
      </c>
      <c r="C180" s="211"/>
      <c r="D180" s="211"/>
      <c r="E180" s="220" t="s">
        <v>233</v>
      </c>
      <c r="F180" s="220"/>
      <c r="G180" s="212" t="s">
        <v>232</v>
      </c>
      <c r="H180" s="212"/>
      <c r="I180" s="212" t="s">
        <v>225</v>
      </c>
      <c r="J180" s="212"/>
    </row>
    <row r="181" spans="1:11" s="120" customFormat="1" ht="23.25" customHeight="1">
      <c r="A181" s="120" t="s">
        <v>234</v>
      </c>
      <c r="B181" s="221"/>
      <c r="C181" s="221"/>
      <c r="D181" s="221"/>
      <c r="E181" s="222"/>
      <c r="F181" s="222"/>
      <c r="G181" s="221"/>
      <c r="H181" s="221"/>
      <c r="I181" s="221"/>
      <c r="J181" s="221"/>
    </row>
    <row r="182" spans="1:11" s="120" customFormat="1" ht="12" customHeight="1">
      <c r="A182" s="45"/>
      <c r="B182" s="220" t="s">
        <v>233</v>
      </c>
      <c r="C182" s="220"/>
      <c r="D182" s="220"/>
      <c r="E182" s="212" t="s">
        <v>232</v>
      </c>
      <c r="F182" s="212"/>
      <c r="G182" s="220" t="s">
        <v>225</v>
      </c>
      <c r="H182" s="220"/>
      <c r="I182" s="227" t="s">
        <v>235</v>
      </c>
      <c r="J182" s="227"/>
      <c r="K182" s="165"/>
    </row>
    <row r="183" spans="1:11" s="120" customFormat="1" ht="9.75" customHeight="1">
      <c r="A183" s="121"/>
      <c r="B183" s="121"/>
      <c r="C183" s="121"/>
      <c r="D183" s="124"/>
      <c r="E183" s="124"/>
      <c r="F183" s="121"/>
      <c r="G183" s="121"/>
      <c r="K183" s="165"/>
    </row>
    <row r="184" spans="1:11" s="120" customFormat="1" ht="13.5" customHeight="1">
      <c r="A184" s="121" t="s">
        <v>213</v>
      </c>
      <c r="B184" s="121"/>
      <c r="C184" s="121"/>
      <c r="D184" s="45"/>
      <c r="E184" s="126"/>
      <c r="F184" s="126"/>
      <c r="G184" s="126"/>
      <c r="H184" s="127"/>
      <c r="I184" s="127"/>
      <c r="K184" s="165"/>
    </row>
    <row r="185" spans="1:11" s="120" customFormat="1" ht="11.25">
      <c r="A185" s="121"/>
      <c r="B185" s="121"/>
      <c r="C185" s="121"/>
      <c r="D185" s="121"/>
      <c r="E185" s="124"/>
      <c r="F185" s="124"/>
      <c r="G185" s="124"/>
      <c r="H185" s="124"/>
      <c r="I185" s="124"/>
    </row>
  </sheetData>
  <mergeCells count="47">
    <mergeCell ref="H166:I166"/>
    <mergeCell ref="H167:I167"/>
    <mergeCell ref="H160:I160"/>
    <mergeCell ref="H159:I159"/>
    <mergeCell ref="H155:I157"/>
    <mergeCell ref="H163:I163"/>
    <mergeCell ref="H164:I164"/>
    <mergeCell ref="H165:I165"/>
    <mergeCell ref="I182:J182"/>
    <mergeCell ref="G182:H182"/>
    <mergeCell ref="E182:F182"/>
    <mergeCell ref="G181:H181"/>
    <mergeCell ref="E180:F180"/>
    <mergeCell ref="H168:I168"/>
    <mergeCell ref="B172:D172"/>
    <mergeCell ref="I172:J172"/>
    <mergeCell ref="E172:H172"/>
    <mergeCell ref="I173:J173"/>
    <mergeCell ref="E173:H173"/>
    <mergeCell ref="G177:J177"/>
    <mergeCell ref="B176:D176"/>
    <mergeCell ref="B175:D175"/>
    <mergeCell ref="B182:D182"/>
    <mergeCell ref="I179:J179"/>
    <mergeCell ref="E179:F179"/>
    <mergeCell ref="I181:J181"/>
    <mergeCell ref="G180:H180"/>
    <mergeCell ref="G179:H179"/>
    <mergeCell ref="B181:D181"/>
    <mergeCell ref="E181:F181"/>
    <mergeCell ref="B180:D180"/>
    <mergeCell ref="I180:J180"/>
    <mergeCell ref="A152:J152"/>
    <mergeCell ref="B6:H6"/>
    <mergeCell ref="B7:H7"/>
    <mergeCell ref="B11:H11"/>
    <mergeCell ref="B173:D173"/>
    <mergeCell ref="B10:H10"/>
    <mergeCell ref="H161:I161"/>
    <mergeCell ref="H162:I162"/>
    <mergeCell ref="D154:I154"/>
    <mergeCell ref="H158:I158"/>
    <mergeCell ref="A1:I1"/>
    <mergeCell ref="A2:I2"/>
    <mergeCell ref="A3:I3"/>
    <mergeCell ref="E5:F5"/>
    <mergeCell ref="B8:H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7" fitToHeight="0" orientation="landscape" blackAndWhite="1" r:id="rId1"/>
  <headerFooter alignWithMargins="0"/>
  <rowBreaks count="6" manualBreakCount="6">
    <brk id="45" max="16383" man="1"/>
    <brk id="75" max="16383" man="1"/>
    <brk id="106" max="16383" man="1"/>
    <brk id="135" max="16383" man="1"/>
    <brk id="150" max="16383" man="1"/>
    <brk id="184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2011-03-25T10:45:34Z</dcterms:created>
  <dcterms:modified xsi:type="dcterms:W3CDTF">2016-02-10T09:49:48Z</dcterms:modified>
</cp:coreProperties>
</file>