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tabRatio="821" firstSheet="1" activeTab="1"/>
  </bookViews>
  <sheets>
    <sheet name="Система зачета часов" sheetId="1" state="hidden" r:id="rId1"/>
    <sheet name="Справка-представление" sheetId="2" r:id="rId2"/>
    <sheet name="Лист4" sheetId="3" state="hidden" r:id="rId3"/>
    <sheet name="Инд_план" sheetId="4" state="hidden" r:id="rId4"/>
    <sheet name="Модули" sheetId="5" state="hidden" r:id="rId5"/>
    <sheet name="Пример заполнения Инд_плана" sheetId="6" state="hidden" r:id="rId6"/>
    <sheet name="Программы" sheetId="7" state="hidden" r:id="rId7"/>
  </sheets>
  <definedNames>
    <definedName name="IT">'Инд_план'!$B$83</definedName>
    <definedName name="А2">'Справка-представление'!$AO$1</definedName>
    <definedName name="Акт">'Инд_план'!$B$80</definedName>
    <definedName name="АПИМ">'Инд_план'!$B$224</definedName>
    <definedName name="В2">'Справка-представление'!$AO$2</definedName>
    <definedName name="Гум">'Инд_план'!$B$246</definedName>
    <definedName name="Должности">'Справка-представление'!$A$100:$A$119</definedName>
    <definedName name="ИД">'Инд_план'!$B$205</definedName>
    <definedName name="ИДО">'Инд_план'!$B$283</definedName>
    <definedName name="Институты">'Справка-представление'!$G$100:$G$120</definedName>
    <definedName name="Квалим">'Инд_план'!$B$275</definedName>
    <definedName name="Конфл">'Инд_план'!$B$141</definedName>
    <definedName name="Кудр">'Инд_план'!$B$217</definedName>
    <definedName name="ЛС">'Справка-представление'!$T$31:$T$33</definedName>
    <definedName name="МИО">'Инд_план'!$B$93</definedName>
    <definedName name="Мотивация">'Инд_план'!$B$175</definedName>
    <definedName name="МП_лекц">'Инд_план'!$B$119</definedName>
    <definedName name="МП_пз">'Инд_план'!$B$126</definedName>
    <definedName name="ОД">'Инд_план'!$B$111</definedName>
    <definedName name="Позн_деят">'Инд_план'!$B$156</definedName>
    <definedName name="ПОП">'Инд_план'!$B$149</definedName>
    <definedName name="Провепка">'Справка-представление'!$U$22</definedName>
    <definedName name="Проверка">'Справка-представление'!$T$30</definedName>
    <definedName name="Рег">'Инд_план'!$B$261</definedName>
    <definedName name="Речь">'Инд_план'!$B$166</definedName>
    <definedName name="Саморегуляция">'Инд_план'!$B$185</definedName>
    <definedName name="СРС">'Инд_план'!$B$133</definedName>
    <definedName name="ТТ">'Инд_план'!$B$103</definedName>
    <definedName name="ФГОС">'Инд_план'!$B$195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color indexed="10"/>
            <rFont val="Tahoma"/>
            <family val="2"/>
          </rPr>
          <t>Должны быть заполнены все поля</t>
        </r>
      </text>
    </comment>
    <comment ref="H34" authorId="0">
      <text>
        <r>
          <rPr>
            <b/>
            <sz val="9"/>
            <color indexed="8"/>
            <rFont val="Tahoma"/>
            <family val="2"/>
          </rPr>
          <t xml:space="preserve">
1. </t>
        </r>
        <r>
          <rPr>
            <b/>
            <sz val="9"/>
            <color indexed="12"/>
            <rFont val="Tahoma"/>
            <family val="2"/>
          </rPr>
          <t xml:space="preserve"> В заявке должен быть указан адрес электронной почты</t>
        </r>
        <r>
          <rPr>
            <b/>
            <sz val="9"/>
            <color indexed="8"/>
            <rFont val="Tahoma"/>
            <family val="2"/>
          </rPr>
          <t xml:space="preserve"> 
2. Электронный вариант направления должен быть сохранен с указанием ФИО слушателя,
      например,     </t>
        </r>
        <r>
          <rPr>
            <b/>
            <sz val="9"/>
            <color indexed="10"/>
            <rFont val="Tahoma"/>
            <family val="2"/>
          </rPr>
          <t>Иванов АА  Направление на стажировку.xls</t>
        </r>
        <r>
          <rPr>
            <b/>
            <sz val="9"/>
            <color indexed="8"/>
            <rFont val="Tahoma"/>
            <family val="2"/>
          </rPr>
          <t xml:space="preserve"> 
     и выслан в ЦПКП и ПП по e-mail:   </t>
        </r>
        <r>
          <rPr>
            <b/>
            <sz val="9"/>
            <color indexed="12"/>
            <rFont val="Tahoma"/>
            <family val="2"/>
          </rPr>
          <t>n.v.odintsova@urfu.ru</t>
        </r>
        <r>
          <rPr>
            <b/>
            <sz val="9"/>
            <color indexed="8"/>
            <rFont val="Tahoma"/>
            <family val="2"/>
          </rPr>
          <t xml:space="preserve">
3.  </t>
        </r>
        <r>
          <rPr>
            <b/>
            <sz val="9"/>
            <color indexed="12"/>
            <rFont val="Tahoma"/>
            <family val="2"/>
          </rPr>
          <t>Оригинал</t>
        </r>
        <r>
          <rPr>
            <b/>
            <sz val="9"/>
            <color indexed="8"/>
            <rFont val="Tahoma"/>
            <family val="2"/>
          </rPr>
          <t xml:space="preserve"> подписывается руководителем подразделения, директором института, 
     заверяется печатью и </t>
        </r>
        <r>
          <rPr>
            <b/>
            <sz val="9"/>
            <rFont val="Tahoma"/>
            <family val="2"/>
          </rPr>
          <t>сдается</t>
        </r>
        <r>
          <rPr>
            <b/>
            <sz val="9"/>
            <color indexed="12"/>
            <rFont val="Tahoma"/>
            <family val="2"/>
          </rPr>
          <t xml:space="preserve"> в деканат ЦПКП и ПП</t>
        </r>
        <r>
          <rPr>
            <b/>
            <sz val="9"/>
            <color indexed="8"/>
            <rFont val="Tahoma"/>
            <family val="2"/>
          </rPr>
          <t xml:space="preserve">
     </t>
        </r>
        <r>
          <rPr>
            <b/>
            <sz val="9"/>
            <color indexed="12"/>
            <rFont val="Tahoma"/>
            <family val="2"/>
          </rPr>
          <t xml:space="preserve">(ул. С.Ковалевской, 5, учебный корпус УралЭНИН, ауд. Т-812)
</t>
        </r>
        <r>
          <rPr>
            <b/>
            <sz val="9"/>
            <color indexed="10"/>
            <rFont val="Tahoma"/>
            <family val="2"/>
          </rPr>
          <t xml:space="preserve">ВНИМАНИЕ: </t>
        </r>
        <r>
          <rPr>
            <b/>
            <sz val="9"/>
            <color indexed="8"/>
            <rFont val="Tahoma"/>
            <family val="2"/>
          </rPr>
          <t>при распечатывании направления укажите - печатать 1 стр.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4.  Оплата должна быть произведена до начала оформления документов сотрудниками ЦПКП и ПП. 
     Оплата производится перечислением средств на лицевой счет ЦПКП и ПП (л/с 43)
</t>
        </r>
        <r>
          <rPr>
            <b/>
            <sz val="9"/>
            <color indexed="12"/>
            <rFont val="Tahoma"/>
            <family val="2"/>
          </rPr>
          <t xml:space="preserve">
     </t>
        </r>
      </text>
    </comment>
    <comment ref="I10" authorId="0">
      <text>
        <r>
          <rPr>
            <b/>
            <sz val="8"/>
            <color indexed="10"/>
            <rFont val="Tahoma"/>
            <family val="2"/>
          </rPr>
          <t xml:space="preserve"> Если  название 
 программы 
 не  появляется, 
 </t>
        </r>
        <r>
          <rPr>
            <b/>
            <sz val="8"/>
            <color indexed="12"/>
            <rFont val="Tahoma"/>
            <family val="2"/>
          </rPr>
          <t>то это  означает, что
 Вы не  заполнили все
 поля!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9" authorId="0">
      <text>
        <r>
          <rPr>
            <sz val="8"/>
            <color indexed="12"/>
            <rFont val="Tahoma"/>
            <family val="2"/>
          </rPr>
          <t>Выбери модуль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B31" authorId="0">
      <text>
        <r>
          <rPr>
            <b/>
            <sz val="8"/>
            <color indexed="12"/>
            <rFont val="Tahoma"/>
            <family val="2"/>
          </rPr>
          <t>Выбери модуль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Модульная программа </t>
        </r>
        <r>
          <rPr>
            <b/>
            <sz val="8"/>
            <color indexed="12"/>
            <rFont val="Tahoma"/>
            <family val="2"/>
          </rPr>
          <t>"Совершенствование профессионального мастерства ...."</t>
        </r>
        <r>
          <rPr>
            <b/>
            <sz val="8"/>
            <rFont val="Tahoma"/>
            <family val="2"/>
          </rPr>
          <t xml:space="preserve"> в первую очерь предназначена для сотрудников УрФУ, повышающих квалификацию вне УрФУ по программам менее 72 часов (семинары, стажировки, конференции и тд.).
Для получения удостоверения о повышении квалификации вы должны записаться на дополнительные модули на ФПКП и заполнить индивидуальный план с учетом засчитываемых за выездные мероприятия часов (смотри Лист "Система зачета часов")</t>
        </r>
      </text>
    </comment>
    <comment ref="C28" authorId="0">
      <text>
        <r>
          <rPr>
            <b/>
            <sz val="8"/>
            <rFont val="Tahoma"/>
            <family val="2"/>
          </rPr>
          <t>Вид обучения, Наименование программы повышения квалификации, Страна, Город, Учреждение, Сроки, количество дней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<sst xmlns="http://schemas.openxmlformats.org/spreadsheetml/2006/main" count="682" uniqueCount="489">
  <si>
    <t>Английский язык для общения</t>
  </si>
  <si>
    <t>Современные методы управления учебной деятельностью студентов 
(Школа молодого преподавателя)</t>
  </si>
  <si>
    <t>Группы слушателй будут формироваться 
по уровням:
- начальный,
- средний,
- продвинутый</t>
  </si>
  <si>
    <t>Разработка виртуальных лабораторных работ в системе МATLAB</t>
  </si>
  <si>
    <t>Разработка виртуальных лабораторных работ в системе LabVIEW</t>
  </si>
  <si>
    <t>Формирование лингвистической компетенции специалиста на основе интерактивных методов обучения (английский язык)</t>
  </si>
  <si>
    <t>Формирование лингвистической компетенции специалиста на основе интерактивных методов обучения (немецкий язык)</t>
  </si>
  <si>
    <t>Формирование лингвистической компетенции специалиста на основе интерактивных методов обучения (французский язык)</t>
  </si>
  <si>
    <t xml:space="preserve">                                                                         </t>
  </si>
  <si>
    <t xml:space="preserve">Институт  
(факультет, филиал)
или
структурное подразделение                </t>
  </si>
  <si>
    <t xml:space="preserve">сотруднику  УрФУ 
</t>
  </si>
  <si>
    <t>ЗАДАНИЕ</t>
  </si>
  <si>
    <t>Стоимость сопровождения</t>
  </si>
  <si>
    <t xml:space="preserve">с л/с </t>
  </si>
  <si>
    <t>за наличный расчет</t>
  </si>
  <si>
    <t>личные средства</t>
  </si>
  <si>
    <t>Рабочий или сотовый телефон</t>
  </si>
  <si>
    <t>1,25 ст.</t>
  </si>
  <si>
    <t>0,75 ст.</t>
  </si>
  <si>
    <t>ИЕНиМ</t>
  </si>
  <si>
    <t>ИНМИТ</t>
  </si>
  <si>
    <t xml:space="preserve"> 2017/2018</t>
  </si>
  <si>
    <t>Оплата  будет произведена</t>
  </si>
  <si>
    <t>Директору Центра повышения квалификации преподавателей 
и профессиональной переподготовки
ФГАОУ ВО "УрФУ имени первого Президента России Б.Н.Ельцина"</t>
  </si>
  <si>
    <t>на л/с 43  (ЦПКП и ПП)</t>
  </si>
  <si>
    <r>
      <t>Семенов Б.В.</t>
    </r>
    <r>
      <rPr>
        <sz val="8"/>
        <rFont val="Arial Cyr"/>
        <family val="0"/>
      </rPr>
      <t>, директор ЦКПиПП, к.т.н.</t>
    </r>
  </si>
  <si>
    <r>
      <t>Трухин М.П.,</t>
    </r>
    <r>
      <rPr>
        <sz val="8"/>
        <rFont val="Arial Cyr"/>
        <family val="0"/>
      </rPr>
      <t xml:space="preserve"> к.т.н., доцент ИРИТ-РТФ</t>
    </r>
  </si>
  <si>
    <t xml:space="preserve"> 2018/2019</t>
  </si>
  <si>
    <t xml:space="preserve">  </t>
  </si>
  <si>
    <t>Кафедра или департамент</t>
  </si>
  <si>
    <t>940 руб.</t>
  </si>
  <si>
    <t xml:space="preserve"> 2019/2020</t>
  </si>
  <si>
    <t>Перечень программ внутреннего повышения квалификации сотрудников УрФУ в ЦПКП и ПП
в 2019/2020 уч. году</t>
  </si>
  <si>
    <t>Косенко А.А., зам. директора ЗНБ УрФУ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</si>
  <si>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</si>
  <si>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ИТОО</t>
  </si>
  <si>
    <t>0,125 ст.</t>
  </si>
  <si>
    <t>Информационно-библиографическое сопровождение науки и образования в университете</t>
  </si>
  <si>
    <t>Технологии развивающего обучения в вузе</t>
  </si>
  <si>
    <t>Руководитель программы</t>
  </si>
  <si>
    <r>
      <t>Храмушина Ж.А.</t>
    </r>
    <r>
      <rPr>
        <sz val="8"/>
        <rFont val="Arial Cyr"/>
        <family val="0"/>
      </rPr>
      <t>, к.п.н., зав.каф. иностранных языков</t>
    </r>
  </si>
  <si>
    <r>
      <t>Корнеева Л.И.</t>
    </r>
    <r>
      <rPr>
        <sz val="8"/>
        <rFont val="Arial Cyr"/>
        <family val="0"/>
      </rPr>
      <t xml:space="preserve">, профессор, д.пед.н., зав.каф. ин.языков и перевода. </t>
    </r>
  </si>
  <si>
    <r>
      <t>Пономарев А.В.</t>
    </r>
    <r>
      <rPr>
        <sz val="8"/>
        <rFont val="Arial Cyr"/>
        <family val="0"/>
      </rPr>
      <t>, зав. каф. организации работы с молодежью УрФУ, д.пед.н.</t>
    </r>
  </si>
  <si>
    <r>
      <t>Исаев А.П.</t>
    </r>
    <r>
      <rPr>
        <sz val="8"/>
        <rFont val="Arial Cyr"/>
        <family val="0"/>
      </rPr>
      <t xml:space="preserve">, д.э.н., профессор каф. СУЭПП </t>
    </r>
  </si>
  <si>
    <r>
      <t>Магарил Е.Р.</t>
    </r>
    <r>
      <rPr>
        <sz val="8"/>
        <rFont val="Arial Cyr"/>
        <family val="0"/>
      </rPr>
      <t>, д.т.н., зав. каф. Экономики природопользования ВШЭМ</t>
    </r>
  </si>
  <si>
    <t>Организация воспитательной работы со студентами в вузе</t>
  </si>
  <si>
    <t>Современные средства оценивания результатов обучения</t>
  </si>
  <si>
    <t>Технологии дистанционного обучения. Разработка и использование сетевых курсов</t>
  </si>
  <si>
    <r>
      <t>Категория слушателей:</t>
    </r>
    <r>
      <rPr>
        <sz val="12"/>
        <rFont val="Times New Roman"/>
        <family val="1"/>
      </rPr>
      <t xml:space="preserve"> руководящий и профессорско-преподавательский состав образовательных учреждений высшего профессионального образования; руководители и специалисты инновационной структуры.
</t>
    </r>
    <r>
      <rPr>
        <b/>
        <sz val="12"/>
        <rFont val="Times New Roman"/>
        <family val="1"/>
      </rPr>
      <t>Сфера применения:</t>
    </r>
    <r>
      <rPr>
        <sz val="12"/>
        <rFont val="Times New Roman"/>
        <family val="1"/>
      </rPr>
      <t xml:space="preserve"> 
* анализ инновационного потенциала научно-исследовательской деятельности в вузе 
*создание условий для внедрения инноваций и инновационных проектов в вузе 
*организация и управление инновационной деятельно-стью в вузе, способствующая созданию и развитию малых предприятий при вузах.
</t>
    </r>
    <r>
      <rPr>
        <b/>
        <sz val="12"/>
        <rFont val="Times New Roman"/>
        <family val="1"/>
      </rPr>
      <t>Модули:</t>
    </r>
    <r>
      <rPr>
        <sz val="12"/>
        <rFont val="Times New Roman"/>
        <family val="1"/>
      </rPr>
      <t xml:space="preserve">
- Модель предпринимательского университета – база для экономики знаний
- Основы инноватики и у</t>
    </r>
    <r>
      <rPr>
        <sz val="12"/>
        <color indexed="8"/>
        <rFont val="Times New Roman"/>
        <family val="1"/>
      </rPr>
      <t xml:space="preserve">правление инновационной деятельностью в вузе
- </t>
    </r>
    <r>
      <rPr>
        <sz val="12"/>
        <rFont val="Times New Roman"/>
        <family val="1"/>
      </rPr>
      <t xml:space="preserve">Управление инновационными проектами в вузе
- </t>
    </r>
    <r>
      <rPr>
        <sz val="12"/>
        <color indexed="8"/>
        <rFont val="Times New Roman"/>
        <family val="1"/>
      </rPr>
      <t xml:space="preserve">Управление малыми и средними предприятиями. 
- Управление интеллектуальной собственностью
</t>
    </r>
    <r>
      <rPr>
        <b/>
        <sz val="12"/>
        <color indexed="8"/>
        <rFont val="Times New Roman"/>
        <family val="1"/>
      </rPr>
      <t xml:space="preserve">Руководитель модуля: </t>
    </r>
    <r>
      <rPr>
        <sz val="12"/>
        <color indexed="8"/>
        <rFont val="Times New Roman"/>
        <family val="1"/>
      </rPr>
      <t>Кортов Сергей Всеволодович, проректор по инновационной деятельности УрФУ</t>
    </r>
  </si>
  <si>
    <t>Коновалова Ю.В., начальник отдела проектирования образовательных программ УрФУ, 
Попова Ирина Васильевна, директор Центра педагогического образования УрГУ, pedagogika@usu.ru</t>
  </si>
  <si>
    <r>
      <t xml:space="preserve">Руководитель модуля: </t>
    </r>
    <r>
      <rPr>
        <sz val="11"/>
        <rFont val="Times New Roman"/>
        <family val="1"/>
      </rPr>
      <t>Коновалова Надежда Петровна, зав. кафедрой философии УрФУ, руководитель Межвузовского центра по преподаванию культурологии в технических вузах РФ, e-mail: nkonov@mail.ustu.ru , раб. тел. (343)375-47-61.</t>
    </r>
  </si>
  <si>
    <t>Устойчивое развитие российских регионов:</t>
  </si>
  <si>
    <r>
      <t xml:space="preserve">18               </t>
    </r>
    <r>
      <rPr>
        <sz val="12"/>
        <rFont val="Times New Roman"/>
        <family val="1"/>
      </rPr>
      <t> </t>
    </r>
  </si>
  <si>
    <r>
      <t xml:space="preserve">Заведующий кафедрой                _______________   </t>
    </r>
    <r>
      <rPr>
        <sz val="12"/>
        <color indexed="10"/>
        <rFont val="Times New Roman"/>
        <family val="1"/>
      </rPr>
      <t xml:space="preserve"> А. А. Богатов</t>
    </r>
  </si>
  <si>
    <r>
      <t>Руководитель модуля:</t>
    </r>
    <r>
      <rPr>
        <sz val="11"/>
        <rFont val="Times New Roman"/>
        <family val="1"/>
      </rPr>
      <t xml:space="preserve"> Кудряшова  Галина Юрьевна, директор Зональной научной библиотеки УрФУ, director@library.ustu.ru</t>
    </r>
  </si>
  <si>
    <t>№</t>
  </si>
  <si>
    <t>Кол-во часов</t>
  </si>
  <si>
    <t>Кол-во 
часов</t>
  </si>
  <si>
    <t>Дополнительные модули</t>
  </si>
  <si>
    <t>Тематика выездной учебы</t>
  </si>
  <si>
    <t>Программа</t>
  </si>
  <si>
    <t>Совершенствование профессионального мастерства работников федерального университета</t>
  </si>
  <si>
    <t>Методы интерактивного обучения</t>
  </si>
  <si>
    <t>Организация диалога в работе со студентами</t>
  </si>
  <si>
    <t>Методические приемы и технологии управления учебной деятельностью студентов на лекции</t>
  </si>
  <si>
    <t>Методические приемы управления учебной деятельностью студентов на семинарах и практических занятиях</t>
  </si>
  <si>
    <t>Методы организации самостоятельной работой студентов</t>
  </si>
  <si>
    <t>Техники и приемы управления учебными конфликтами</t>
  </si>
  <si>
    <t>Проектирование образовательных программ и учебного процесса</t>
  </si>
  <si>
    <t>Информационные технологии в вузовском образовании (компьютерная компетенция)</t>
  </si>
  <si>
    <t>Разработка обучающих ресурсов и методов их оценки</t>
  </si>
  <si>
    <t>Методические приемы управления познавательной активностью студентов</t>
  </si>
  <si>
    <t>Речевая компетентность преподавателя вуза</t>
  </si>
  <si>
    <t>Повышение учебной и профессиональной мотивации студентов</t>
  </si>
  <si>
    <t>Саморегуляция функциональных состояний и работоспособности преподавателя.</t>
  </si>
  <si>
    <r>
      <t xml:space="preserve">Актуальные проблемы модернизации высшего образования в России. </t>
    </r>
    <r>
      <rPr>
        <sz val="10"/>
        <color indexed="8"/>
        <rFont val="Arial"/>
        <family val="2"/>
      </rPr>
      <t xml:space="preserve">Переход на уровневое обучение и введение ФГОС. </t>
    </r>
    <r>
      <rPr>
        <sz val="10"/>
        <rFont val="Arial"/>
        <family val="2"/>
      </rPr>
      <t>Задачи высшей школы</t>
    </r>
  </si>
  <si>
    <t>ПРОГРАММА «Совершенствование профессионального мастерства работников федерального университета»</t>
  </si>
  <si>
    <t>ПРОГРАММА «Академия молодого ученого (исследователя)»</t>
  </si>
  <si>
    <t>ПРОГРАММА «Современные методы управления учебной деятельностью студентов (школа молодого преподавателя)»</t>
  </si>
  <si>
    <t>ПРОГРАММА «Методики и технологии активизации обучения (школа молодого преподавателя)»</t>
  </si>
  <si>
    <t>ПРОГРАММА «Научно-инновационная деятельность в образовании»</t>
  </si>
  <si>
    <t>ПРОГРАММА «Иноязычная компетенция в профессиональной деятельности преподавателя вуза»</t>
  </si>
  <si>
    <t>Тренинговые технологии в практике высшего профессионального образования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</si>
  <si>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</si>
  <si>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</si>
  <si>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</si>
  <si>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</si>
  <si>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</si>
  <si>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</si>
  <si>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</si>
  <si>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</si>
  <si>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</si>
  <si>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</si>
  <si>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</si>
  <si>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</si>
  <si>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</si>
  <si>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</si>
  <si>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</si>
  <si>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Актуальные проблемы модернизации высшего образования в России. Переход на уровневое обучение и введение ФГОС. Задачи высшей школы</t>
  </si>
  <si>
    <t>№ модуля</t>
  </si>
  <si>
    <t>Всего часов:</t>
  </si>
  <si>
    <t>Федеральное государственное автономное образовательное учреждение</t>
  </si>
  <si>
    <t>высшего профессионального образования</t>
  </si>
  <si>
    <t>УРАЛЬСКИЙ ФЕДЕРАЛЬНЫЙ  УНИВЕРСИТЕТ</t>
  </si>
  <si>
    <t>«____»_____________2011 г.</t>
  </si>
  <si>
    <t xml:space="preserve">Проректор                              </t>
  </si>
  <si>
    <t xml:space="preserve">УТВЕРЖДАЮ                       </t>
  </si>
  <si>
    <t>ИНДИВИДУАЛЬНЫЙ ПЛАН</t>
  </si>
  <si>
    <t>повышения квалификации</t>
  </si>
  <si>
    <t xml:space="preserve">Фамилия </t>
  </si>
  <si>
    <t>Имя</t>
  </si>
  <si>
    <t>Отчество</t>
  </si>
  <si>
    <t xml:space="preserve">Возраст </t>
  </si>
  <si>
    <t>Ученая степень</t>
  </si>
  <si>
    <t>Ученое звание</t>
  </si>
  <si>
    <t>Проектирование основных образовательных программ в условиях внедрения ФГОС</t>
  </si>
  <si>
    <t>Должность</t>
  </si>
  <si>
    <t xml:space="preserve">Преподаваемые дисциплины </t>
  </si>
  <si>
    <t xml:space="preserve">Общий педагогический стаж </t>
  </si>
  <si>
    <t xml:space="preserve">е-mail </t>
  </si>
  <si>
    <t>семестре</t>
  </si>
  <si>
    <t>учебного года</t>
  </si>
  <si>
    <t>весеннем</t>
  </si>
  <si>
    <t>осеннем</t>
  </si>
  <si>
    <t>Название программы</t>
  </si>
  <si>
    <t>Коммуникативная (иноязычная) компетенция в профессиональной деятельности преподавателя вуза</t>
  </si>
  <si>
    <t>Развитие компетенций преподавателя в области WEB-технологий</t>
  </si>
  <si>
    <t>Школа управленческого персонала</t>
  </si>
  <si>
    <t>ассистент</t>
  </si>
  <si>
    <t>-</t>
  </si>
  <si>
    <t>преподаватель</t>
  </si>
  <si>
    <t>доцент</t>
  </si>
  <si>
    <t>ст.преподаватель</t>
  </si>
  <si>
    <t>профессор</t>
  </si>
  <si>
    <t>с.н.с.</t>
  </si>
  <si>
    <t>м.н.с.</t>
  </si>
  <si>
    <t>декан</t>
  </si>
  <si>
    <t>директор</t>
  </si>
  <si>
    <t>кандидат наук</t>
  </si>
  <si>
    <t>доктор наук</t>
  </si>
  <si>
    <t>начальник</t>
  </si>
  <si>
    <t>проректор</t>
  </si>
  <si>
    <t>руководитель</t>
  </si>
  <si>
    <t>Филиал</t>
  </si>
  <si>
    <t xml:space="preserve"> 2010/2011</t>
  </si>
  <si>
    <t xml:space="preserve"> 2011/2012</t>
  </si>
  <si>
    <t xml:space="preserve"> 2012/2013</t>
  </si>
  <si>
    <t xml:space="preserve"> 2013/2014</t>
  </si>
  <si>
    <t xml:space="preserve">по учебной работе                 </t>
  </si>
  <si>
    <t>ФИО</t>
  </si>
  <si>
    <t>место работы, должность</t>
  </si>
  <si>
    <t>СОВЕРШЕНСТВОВАНИЕ ПРОФЕССИОНАЛЬНОГО МАСТЕРСТВА</t>
  </si>
  <si>
    <t>РАБОТНИКОВ ФЕДЕРАЛЬНОГО УНИВЕРСИТЕТА</t>
  </si>
  <si>
    <t>Тема выездной учебы</t>
  </si>
  <si>
    <t>ВСЕГО:</t>
  </si>
  <si>
    <t>имени первого Президента России Б.Н.Ельцина</t>
  </si>
  <si>
    <t>название программы</t>
  </si>
  <si>
    <t>Номер
модуля</t>
  </si>
  <si>
    <t>Кол-во
часов</t>
  </si>
  <si>
    <t>Саморегуляция функциональных состояний и работоспособности преподавателя</t>
  </si>
  <si>
    <t>Организация инновационной деятельности и инновационных проектов в вузе</t>
  </si>
  <si>
    <t>Информационное обеспечение высшего образования</t>
  </si>
  <si>
    <t>Мониторинг учебных достижений студентов и разработка аттестационно-педагогических измерительных материалов (АПИМ)</t>
  </si>
  <si>
    <t>Актуализация социально-гуманитарных исследований повседневности в процессе преподавания базовых гуманитарных дисциплин</t>
  </si>
  <si>
    <t>Квалиметрический подход к управлению качеством профессиональной подготовки студентов</t>
  </si>
  <si>
    <t>Устойчивое развитие российских регионов: человек и модернизация</t>
  </si>
  <si>
    <t>Б1</t>
  </si>
  <si>
    <t>В1</t>
  </si>
  <si>
    <t>В2</t>
  </si>
  <si>
    <t>В3</t>
  </si>
  <si>
    <t>Г4</t>
  </si>
  <si>
    <t>Г1</t>
  </si>
  <si>
    <t>Г2</t>
  </si>
  <si>
    <t>Г3</t>
  </si>
  <si>
    <t>Д1</t>
  </si>
  <si>
    <t>Д2</t>
  </si>
  <si>
    <t>Е1</t>
  </si>
  <si>
    <t>Е2</t>
  </si>
  <si>
    <t>Е3</t>
  </si>
  <si>
    <t>Е4</t>
  </si>
  <si>
    <t>Ф1</t>
  </si>
  <si>
    <t>И1</t>
  </si>
  <si>
    <t>К1</t>
  </si>
  <si>
    <t>М1</t>
  </si>
  <si>
    <t>С1</t>
  </si>
  <si>
    <t>Н1</t>
  </si>
  <si>
    <t>Р1</t>
  </si>
  <si>
    <t>М2</t>
  </si>
  <si>
    <t>Мониторинг учебных достижений студентов и разработка аттестационно-педагогических измерительных материалов (сокращенный вариант)</t>
  </si>
  <si>
    <t>Модули</t>
  </si>
  <si>
    <t>Продолжительность</t>
  </si>
  <si>
    <t>Количество часов</t>
  </si>
  <si>
    <t xml:space="preserve">Участие в Семинаре или Конференции </t>
  </si>
  <si>
    <t>2 -3 дня</t>
  </si>
  <si>
    <t>16 час.</t>
  </si>
  <si>
    <t>4-5 дней</t>
  </si>
  <si>
    <t>32 час.</t>
  </si>
  <si>
    <t>Стажировка (с отрывом от работы)</t>
  </si>
  <si>
    <t>1 неделя</t>
  </si>
  <si>
    <t>36 час</t>
  </si>
  <si>
    <t>2 недели</t>
  </si>
  <si>
    <t>58 час</t>
  </si>
  <si>
    <t>Стажировка (без отрыва от работы)</t>
  </si>
  <si>
    <t>2 месяца</t>
  </si>
  <si>
    <t>72 часа</t>
  </si>
  <si>
    <t xml:space="preserve">Программа повышения квалификации </t>
  </si>
  <si>
    <t>до 72 час.</t>
  </si>
  <si>
    <t>1:1</t>
  </si>
  <si>
    <t>СИСТЕМА ОЦЕНТКИ ОБЪЕМА ОБУЧЕНИЯ*</t>
  </si>
  <si>
    <t>1.       </t>
  </si>
  <si>
    <t>2.       </t>
  </si>
  <si>
    <t>3.       </t>
  </si>
  <si>
    <t>4.       </t>
  </si>
  <si>
    <t>5.       </t>
  </si>
  <si>
    <t>6.       </t>
  </si>
  <si>
    <t>* Из Положения об организации обучения сотрудников УрФУ по программам повышения квалификации  
   в рамках выполнения   мероприятия «Поддержка академической мобильности и профессионального 
   роста сотрудников Университета» Программы развития   УрФУ на 2010-2020 годы.  
   Положение утверждено Дирекцией Программы развития УрФУ, протокол № 8 от 15.11.2010.</t>
  </si>
  <si>
    <t>XVI международная конференция "Теплотехника и энергетика в металлургии", Украина, Днепропетровск, НМетАУ, 04.10.2011-06.10.2011 (3 дня)</t>
  </si>
  <si>
    <t>Иванов Петр Николаевич</t>
  </si>
  <si>
    <t>кафедра Обработки металлов давлением, профессор</t>
  </si>
  <si>
    <t>Декан ФПКП и ПП                      _______________    Б.В. Семенов</t>
  </si>
  <si>
    <t>Ш1</t>
  </si>
  <si>
    <t>Ожидаемые результаты, потенциальные возможности их использования. Предполагаемый характер и сроки внедрения</t>
  </si>
  <si>
    <t xml:space="preserve">  в</t>
  </si>
  <si>
    <t>Штатный/совместитель</t>
  </si>
  <si>
    <t>Доля ставки</t>
  </si>
  <si>
    <t>штатный</t>
  </si>
  <si>
    <t>1 ст.</t>
  </si>
  <si>
    <t>0,5 ст.</t>
  </si>
  <si>
    <t>0,25 ст.</t>
  </si>
  <si>
    <t>1,5 ст.</t>
  </si>
  <si>
    <t>Цели повышения квалификации</t>
  </si>
  <si>
    <t>Наименование модулей</t>
  </si>
  <si>
    <t>Всего</t>
  </si>
  <si>
    <t>часов</t>
  </si>
  <si>
    <t>Аннотация</t>
  </si>
  <si>
    <t>Примечание</t>
  </si>
  <si>
    <t>1 </t>
  </si>
  <si>
    <r>
      <t xml:space="preserve">Актуальные проблемы модернизации высшего образования в России. </t>
    </r>
    <r>
      <rPr>
        <b/>
        <sz val="12"/>
        <color indexed="8"/>
        <rFont val="Times New Roman"/>
        <family val="1"/>
      </rPr>
      <t xml:space="preserve">Переход на уровневое обучение и введение ФГОС. </t>
    </r>
    <r>
      <rPr>
        <b/>
        <sz val="12"/>
        <rFont val="Times New Roman"/>
        <family val="1"/>
      </rPr>
      <t>Задачи высшей школы</t>
    </r>
  </si>
  <si>
    <r>
      <t>Руководитель модуля:</t>
    </r>
    <r>
      <rPr>
        <sz val="11"/>
        <rFont val="Times New Roman"/>
        <family val="1"/>
      </rPr>
      <t xml:space="preserve"> Ребрин Олег Иринархович, заместитель проректора по учебной работе УрФУ, oirebrin@gmail.com</t>
    </r>
  </si>
  <si>
    <t>2 </t>
  </si>
  <si>
    <t>Рассматриваемые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</si>
  <si>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обзор современных программных средств для создания мультимедийных электронных образовательных ресурсов (ЭОР);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</si>
  <si>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виды и особенности технических средств, используемых в образовательном процессе; технические средства, предоставляемые в УрФУ для проведения занятий;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</si>
  <si>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разработка ЭОР, требования к ЭОР;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</si>
  <si>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использование мультимедийных технологий и электронных учебных материалов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</si>
  <si>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и создание учебно-методического комплекса дисциплины;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</si>
  <si>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организация образовательного процесса на базе дистанционных форм обучения, разработка сетевых учебных курсов, размещение контента на портале образовательных ресурсов УрФУ;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</si>
  <si>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правовые и нормативные аспекты разработки и использования электронных образовательных ресурсов</t>
    </r>
  </si>
  <si>
    <t>Руководитель модуля:</t>
  </si>
  <si>
    <t>Семенов Борис Владимирович, декан ФПКПиПП, fpk@mail.ustu.ru</t>
  </si>
  <si>
    <t>3 </t>
  </si>
  <si>
    <t>Рассматриваются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</si>
  <si>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общая характеристика методов интерактивного обучения (МИО) в современной высшей школе;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</si>
  <si>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технологии  интерактивных и совместных форм работы со студентами;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</si>
  <si>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методологические основы разработки и эффективного применения неигровых и игровых интерактивных методов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</si>
  <si>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условия организации активного диалога между преподавателем и студентами;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</si>
  <si>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методические основы разработки деловых и ролевых игр для семинарских и практических занятий;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</si>
  <si>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профессиональным умениям и личностным качествам преподавателя-модератора и организатора МИО;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</si>
  <si>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тренировка разработки авторских вариантов различных методов интерактивного обучения (анализа конкретных ситуаций, дискуссии, проектного обучения, мозгового штурма, группового ранжирования, обучения действием).</t>
    </r>
  </si>
  <si>
    <t xml:space="preserve">Руководители модуля: </t>
  </si>
  <si>
    <t>Семенов Борис Владимирович, декан ФПКПиПП, fpk@mail.ustu.ru, Мартынова Екатерина Васильевна, ведущий психолог центра личностного роста УрФУ, katrinmartin@mail.ru</t>
  </si>
  <si>
    <t xml:space="preserve">Модули 3 – 5  </t>
  </si>
  <si>
    <t>4 </t>
  </si>
  <si>
    <t>Тренинговые технологии в практике высшего профессионального образования.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</si>
  <si>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специфические особенности и цели тренинга как формы вузовского обучения;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</si>
  <si>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проектирование образовательной среды, системы целей, структуры и содержания тренинга для конкретных дисциплин;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</si>
  <si>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тренинговых программ, методик, заданий для формирования профессиональных компетенций;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</si>
  <si>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функции и задачи преподавателя как ведущего тренинговой учебной группы  на каждом этапе проведения тренинга;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</si>
  <si>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личностным особенностям и профессиональным умениям преподавателя-тренера.</t>
    </r>
  </si>
  <si>
    <t xml:space="preserve">Семенов Борис Владимирович, декан ФПКПиПП, fpk@mail.ustu.ru, Мартынова Екатерина Васильевна, ведущий психолог центра личностного роста УрФУ, katrinmartin@mail.ru  </t>
  </si>
  <si>
    <t>5 </t>
  </si>
  <si>
    <t>Организация диалога</t>
  </si>
  <si>
    <t>в работе со студентами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</si>
  <si>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диалоговое общение как ключевое условие мыслительной деятельности; функции диалогового общения при использовании методов интерактивного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</si>
  <si>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разновидности моделей диалогового взаимодействия со студентами;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</si>
  <si>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техники и приемы эффективного ведения диалога со студенческой аудиторией;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</si>
  <si>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способы снятия эмоционального напряжения при разногласиях;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</si>
  <si>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структуры и содержания учебных занятий на основе организации диалога со студентами.</t>
    </r>
  </si>
  <si>
    <t>6 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</si>
  <si>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эффективного управления учебно-познавательной деятельностью студентов на современной лекции;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</si>
  <si>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способы создания мотивации к содержанию учебного курса;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</si>
  <si>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речевые приемы оптимизации учебно-познавательной деятельности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</si>
  <si>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новые лекционные формы обучения.</t>
    </r>
  </si>
  <si>
    <t xml:space="preserve">Модули 6 – 9  </t>
  </si>
  <si>
    <t>7 </t>
  </si>
  <si>
    <t>Основное внимание уделяется вопросам: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</si>
  <si>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технологии разработки, организации и проведения занятий, ориентированных на формирование профессиональных компетенций;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</si>
  <si>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приемам развития у студентов познавательной мотивации, основ профессионального мышления и операциональной деятельности;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</si>
  <si>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диалогическому общению в учебной работе, формированию групповых методов решения задач, умениям систематизировать новую информацию, аргументировать свою точку зрения;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</si>
  <si>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техникам управления познавательной и творческой активностью студентов на аудиторных занятиях.</t>
    </r>
  </si>
  <si>
    <t>8 </t>
  </si>
  <si>
    <t>Методы организации</t>
  </si>
  <si>
    <t>самостоятельной работой студентов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</si>
  <si>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организации СРС на различных этапах процесса усвоения нового учебного содержания;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</si>
  <si>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психолого-педагогические основы совершенствования и повышения эффективности аудиторной и домашней СРС в современном вузе;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</si>
  <si>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виды методик и способов организации СРС;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</si>
  <si>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принципы подбора или разработки задач и заданий для СРС;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</si>
  <si>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 учебного моделирования как средство и способ управления формированием теоретических знаний по учебной дисциплине.</t>
    </r>
  </si>
  <si>
    <t>9 </t>
  </si>
  <si>
    <t>Рассматриваются следующие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</si>
  <si>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методы диагностики конфликта и исследования межличностных и групповых конфликтов в образовательном пространстве вуза;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</si>
  <si>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коммуникативные умения, позволяющие строить и развивать продуктивные профессиональные и межличностные отношения в образовательной среде;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</si>
  <si>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конструктивного воздействия (в том числе и экстренного) на  студентов в «трудных» ситуациях;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</si>
  <si>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стратегии и тактики взаимодействия с «трудными студентами» в зависимости от типа их поведения.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</si>
  <si>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профилактика и разрешение конфликтов в учебной группе.</t>
    </r>
  </si>
  <si>
    <r>
      <t>10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</si>
  <si>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Рассматриваются вопросы п</t>
    </r>
    <r>
      <rPr>
        <sz val="11"/>
        <color indexed="8"/>
        <rFont val="Times New Roman"/>
        <family val="1"/>
      </rPr>
      <t>роектирования</t>
    </r>
    <r>
      <rPr>
        <sz val="11"/>
        <rFont val="Times New Roman"/>
        <family val="1"/>
      </rPr>
      <t>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</si>
  <si>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содержания и методов организации процесса освоения знаний и практических действий в разных формах учебной деятельности;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</si>
  <si>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методов современной диагностики учебного процесса; технологий и методов  мониторинга результатов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</si>
  <si>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приемов организации обратной связи на лекциях, семинарах, практических и лабораторных занятиях и оценки состояния образовательного процесса в целом;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</si>
  <si>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различных траекторий изучения учебной дисциплины.</t>
    </r>
  </si>
  <si>
    <t xml:space="preserve">Руководитель модуля: </t>
  </si>
  <si>
    <t>Мартынова Екатерина Васильевна, ведущий психолог центра личностного роста УрФУ, katrinmartin@mail.ru</t>
  </si>
  <si>
    <r>
      <t>11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</si>
  <si>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повышения профессиональной значимости изучаемого материала;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</si>
  <si>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оценка и учет индивидуальных стилей учебной деятельности студентов;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</si>
  <si>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элементы игровых технологий в обычных учебных занятиях;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</si>
  <si>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разновидности задач и заданий, повышающих познавательный и профессиональный интерес;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</si>
  <si>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средства развития мотивации студентов к самостоятельной работе;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</si>
  <si>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универсальные приемы повышения учебной активности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</si>
  <si>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проектное обучение и развитие творческого мышления. </t>
    </r>
  </si>
  <si>
    <t xml:space="preserve">Модули 11 – 14  </t>
  </si>
  <si>
    <r>
      <t>12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</si>
  <si>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 xml:space="preserve"> </t>
    </r>
    <r>
      <rPr>
        <sz val="11"/>
        <rFont val="Times New Roman"/>
        <family val="1"/>
      </rPr>
      <t>Рассматриваются вопросы: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</si>
  <si>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показатели речевой компетентности преподавателя вуза;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</si>
  <si>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основные стили речевой деятельности преподавателя и их влияние на развитие познавательной активности и результативность учебной деятельности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</si>
  <si>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речевые приемы управления учебно-познавательной активностью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</si>
  <si>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тренировка использования средств выразительности речи на учебных занятиях;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</si>
  <si>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техника грамотной постановки содержательных вопросов, умения конструктивно отвечать на вопросы, способы аргументации и убедительности высказываний;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</si>
  <si>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вербальные и невербальные приемы активизации внимания студентов;</t>
    </r>
  </si>
  <si>
    <r>
      <t>13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</si>
  <si>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системы мотивации учебного процесса как механизм  профессионализации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</si>
  <si>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средства повышения познавательной и профессиональной мотивации студентов;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</si>
  <si>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вовлечения студентов в активный образовательный процесс;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</si>
  <si>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речевая деятельность преподавателя в формировании интереса студентов к предмету;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</si>
  <si>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приемы проблематизации научных вопросов и задач профессиональной практики;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</si>
  <si>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коммуникатив­ная культура в повышения мотивации учебной деятельности;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</si>
  <si>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мотивирующие функции методов оценки результатов обучения.</t>
    </r>
  </si>
  <si>
    <r>
      <t>14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</si>
  <si>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Саморегуляция функциональных состояний и</t>
  </si>
  <si>
    <t>работоспособности преподавателя.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</si>
  <si>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и способы повышения работоспособности преподавателя;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</si>
  <si>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предупреждение синдрома эмоционального выгорания;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</si>
  <si>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методы диагностики и самодиагностики деструктивных психических и эмоциональных состояний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</si>
  <si>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практические приемы и техники саморегуляции функциональных состояний;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</si>
  <si>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способы коррекции негативных эмоциональных переживаний и состояний;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</si>
  <si>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приемы и принципы тайм-менеджмента в деятельности преподавателя;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</si>
  <si>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программ защиты от стресса в образовательной деятельности.</t>
    </r>
  </si>
  <si>
    <r>
      <t>15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</si>
  <si>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В содержание программы входит: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</si>
  <si>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образовательных программ модулей, дисциплин в условиях внедрения ФГОС-3;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</si>
  <si>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проектирования, реализации образовательных технологий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</si>
  <si>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самостоятельной работы студентов и управления ею;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</si>
  <si>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и применения контрольно-оценочных процедур в образовательном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</si>
  <si>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проектирования, создания учебно-методического комплекса дисциплин;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</si>
  <si>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основ самоменеджмента педагога в условиях изменяющегося содержания и новых требований к научно-педагогической деятельности.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</si>
  <si>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профессорско-преподавательского состава. Применяется интерактивное обучение. Предоставляется пакет дидактических материалов. </t>
    </r>
  </si>
  <si>
    <r>
      <t>Руководители модуля:</t>
    </r>
    <r>
      <rPr>
        <sz val="11"/>
        <rFont val="Times New Roman"/>
        <family val="1"/>
      </rPr>
      <t xml:space="preserve"> </t>
    </r>
  </si>
  <si>
    <r>
      <t>16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</si>
  <si>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Сфера применения: </t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</si>
  <si>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анализ инновационного потенциала научно-исследовательской деятельности в вузе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</si>
  <si>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организация и управление инновационной деятельностью в вузе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</si>
  <si>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включение инновационной составляющей в практику обучения студентов и взрослых 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</si>
  <si>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разработка новых методов обучения с учетом новых инструментов бизнес-образования</t>
    </r>
  </si>
  <si>
    <t xml:space="preserve">            Изучение программы способствует формированию у слушателей следующих компетенций: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</si>
  <si>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применять, адаптировать, совершенствовать и разрабатывать инновационные образовательные технологии с учетом инновационной стратегии вуза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</si>
  <si>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использовать знания инноватики, инновационной составляющей профессиональной деятельности, управления инновационными проектами при разработке образовательных программ и применению образовательных технологий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</si>
  <si>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разрабатывать методику передачи результатов научных исследований студентам и аспирантом в процессе реализации образовательных курсов и программ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</si>
  <si>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разрабатывать авторские программы и курсы с учетом современных требований бизнес-образования </t>
    </r>
  </si>
  <si>
    <t>Кортов Сергей Всеволодович, проректор по инновационной деятельности УрФУ</t>
  </si>
  <si>
    <r>
      <t>17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</si>
  <si>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 В содержание модуля входит: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</si>
  <si>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формирование представлений о библиотеке как информационном центре обеспечения научных исследований (4 ч)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</si>
  <si>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 совершенствование навыков использования  электронных ресурсов для фундаментальных и прикладных научных исследований и для организации учебного процесса (18 ч);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</si>
  <si>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освоение наукометрических подходов к оценке результативности научных исследований (индекс цитирования, значение  импакт-фактора журналов для публикаций)  (6 ч); 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</si>
  <si>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библиографическое оформление научных работ(4 ч)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</si>
  <si>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магистрантов, аспирантов, научных работников, профессорско-преподавательского состава. Применяется интерактивное обучение. Предоставляется пакет дидактических материалов.</t>
    </r>
  </si>
  <si>
    <t>до 72</t>
  </si>
  <si>
    <t>В содержание курса входит: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</si>
  <si>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освоение основ педагогических измерений и мониторинга учебных достижений; 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</si>
  <si>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освоение принципов и алгоритмов проектирования и разработки АПИМ;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</si>
  <si>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освоение способов и техники разработки АПИМ для проверки компетенций в учебном процессе.</t>
    </r>
  </si>
  <si>
    <t>Перечень занятий: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</si>
  <si>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Мониторинг учебных достижений и требования к АПИМ (установочные лекции, 6ч)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</si>
  <si>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Подготовка к ФЭПО. Интернет-тренажеры (практические занятия, 4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</si>
  <si>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АПИМ по своей дисциплине  (практические занятия, 10-20*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</si>
  <si>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тестовых заданий АПИМ по своей дисциплине  (практические занятия, 10-24*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</si>
  <si>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заданий для проверки компетенций по своей дисциплине  (практические занятия, 4-6*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</si>
  <si>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Экспертиза АПИМ**, апробация на студентах, коррекция АПИМ  (практические занятия,6-12*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</si>
  <si>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Балльно-рейтинговая система оценки учебных достижений студентов (лекция, 4 ч)</t>
    </r>
  </si>
  <si>
    <t>*  Число часов переменное, т.к. трудоемкость, объем (количество заданий), временные затраты зависят от дисциплины и очень сильно варьируются. Кроме того, разработка АПИМ носит командный характер, и члены авторского коллектива могут выполнять различный объем работ. Таким образом, по данному курсу можно набрать от 4 часов до 72 – в зависимости от цели и разрабатываемой дисциплины. Расписание занятий согласовывается, окончательно в свидетельство о прохождении курсов часы выставляются по факту (по затраченному времени).</t>
  </si>
  <si>
    <t>** Экспертиза АПИМ обязательна, проводится только после разработки всего пакета АПИМ и состоит из нескольких этапов:</t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</si>
  <si>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требованиям к АПИМ и нормам;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</si>
  <si>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требованиям к тестовым заданиям;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</si>
  <si>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ГОС, стандартам УрФУ и требованиям к содержанию;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</si>
  <si>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апробация на студентах УрФУ.</t>
    </r>
  </si>
  <si>
    <r>
      <t>Дополнительная информация.</t>
    </r>
    <r>
      <rPr>
        <sz val="11"/>
        <rFont val="Times New Roman"/>
        <family val="1"/>
      </rPr>
      <t xml:space="preserve"> Особенности разработки АПИМ УрФУ:</t>
    </r>
  </si>
  <si>
    <t>Единица разработки АПИМ – учебная дисциплина. Нужна команда разработчиков АПИМ по данной дисциплине сразу для всех ООП и для всех видов контроля.</t>
  </si>
  <si>
    <t>Разработка АПИМ стандартизована и идет при постоянном взаимодействии и контроле руководителей проекта.</t>
  </si>
  <si>
    <r>
      <t>Руководитель модуля:</t>
    </r>
    <r>
      <rPr>
        <sz val="11"/>
        <rFont val="Times New Roman"/>
        <family val="1"/>
      </rPr>
      <t xml:space="preserve"> Янченко Светлана Игоревна, руководитель Центра тестирования и мониторинга качества образования УрФУ, ctm-ustu@mail.ru.</t>
    </r>
  </si>
  <si>
    <r>
      <t>19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</si>
  <si>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Категория слушателей</t>
    </r>
    <r>
      <rPr>
        <sz val="11"/>
        <color indexed="8"/>
        <rFont val="Times New Roman"/>
        <family val="1"/>
      </rPr>
      <t>: профессорско-преподавательский состав, обеспечивающий чтение дисциплин гуманитарного цикла  (культурологии, философии, социологии).</t>
    </r>
  </si>
  <si>
    <r>
      <t>Цели обучения</t>
    </r>
    <r>
      <rPr>
        <sz val="11"/>
        <rFont val="Times New Roman"/>
        <family val="1"/>
      </rPr>
      <t>: Повышение профессиональной компетентности ППС в области изучения и преподавания базовых гуманитарных дисциплин.</t>
    </r>
  </si>
  <si>
    <t>В содержание программы модуля входят:</t>
  </si>
  <si>
    <t>Модуль 1. Культура повседневности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</si>
  <si>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Пространство повседневности: многообразие исследовательских дискурсов.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</si>
  <si>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Ценностный мир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</si>
  <si>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Практики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</si>
  <si>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Актуализация исследований повседневности в процессе преподавания гуманитарных дисциплин</t>
    </r>
  </si>
  <si>
    <t xml:space="preserve">Модуль 2. Феномен повседневности в философском измерении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</si>
  <si>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Историко-философский анализ повседневности.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</si>
  <si>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Онтология повседневности.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</si>
  <si>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Социально-философский аспект проблемы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</si>
  <si>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Актуализация исследований повседневности в процессе преподавания философии.</t>
    </r>
  </si>
  <si>
    <r>
      <t>Дополнительная информация.</t>
    </r>
    <r>
      <rPr>
        <sz val="11"/>
        <rFont val="Times New Roman"/>
        <family val="1"/>
      </rPr>
      <t xml:space="preserve"> Предоставляется пакет материалов. </t>
    </r>
  </si>
  <si>
    <r>
      <t>20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</si>
  <si>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человек и модернизация</t>
  </si>
  <si>
    <t>В содержание модуля входит: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</si>
  <si>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Функционирование институтов развития в российских регионах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</si>
  <si>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Новые инструменты промышленной политики и развитие человеческого капитала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</si>
  <si>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Группы интересов в промышленной политике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</si>
  <si>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Крупный бизнес как генератор новых запросов на региональных рынках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</si>
  <si>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Социальный капитал в регионах России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</si>
  <si>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Рынок труда и миграционные процессы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</si>
  <si>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Индекс человеческого развития в крупных агломерациях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</si>
  <si>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Высшее образование: первые итоги реформ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</si>
  <si>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Взаимодействие университетов и бизнеса: формирование стандартов обучения с учетом требований бизнеса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</si>
  <si>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Региональный бизнес и формирование спроса на рынке труда</t>
    </r>
  </si>
  <si>
    <t xml:space="preserve">Кадочников Сергей Михайлович, директор ВШЭМ, </t>
  </si>
  <si>
    <t>Обухов Олег Владимирович, зам. директора ВШЭМ  по науке</t>
  </si>
  <si>
    <r>
      <t>21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</si>
  <si>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В модуле представлены: основы проектирования и разработки контрольно-измерительных материалов на квалиметрической основе; технологии контроля и диагностирования знаний, умений, компетенций студентов; методики междисциплинарного рубежного контроля и профессиональной готовности; методики оценки уровня сформированности компетенций на этапах практик и итоговой государственной аттестации. </t>
  </si>
  <si>
    <r>
      <t xml:space="preserve">Изучение модуля способствует формированию у слушателей следующих компетенций:                                                  </t>
    </r>
    <r>
      <rPr>
        <sz val="11"/>
        <color indexed="10"/>
        <rFont val="Times New Roman"/>
        <family val="1"/>
      </rPr>
      <t xml:space="preserve">      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</si>
  <si>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уметь анализировать педагогический процесс, структурировать деятельность обучаемых, формулировать критерии эффективности 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</si>
  <si>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уметь организовывать свою оценочную деятельность и деятельность обучаемых по самооценке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</si>
  <si>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уметь диагностировать качество образования на основе компетентностного подхода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</si>
  <si>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уметь оценивать уровень сформированности компетенций и статистически обрабатывать полученные данные, интерпретировать полученные результаты деятельности, делать выводы 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</si>
  <si>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профессорско-преподавательского состава вузов. Применяются современные образовательные технологии, интерактивное обучение. Слушателям предоставляется комплект дидактических материалов. </t>
    </r>
  </si>
  <si>
    <r>
      <t>Руководители модуля:</t>
    </r>
    <r>
      <rPr>
        <sz val="11"/>
        <rFont val="Times New Roman"/>
        <family val="1"/>
      </rPr>
      <t xml:space="preserve"> Шушерин Владимир Владимирович, доцент кафедры «Инновационные технологии», эксперт-аудитор по Премиям правительства РФ в области качества, Кузина Людмила Леонидовна, ст.преподаватель ФПКПиПП УрФУ, 375-46-26,</t>
    </r>
    <r>
      <rPr>
        <sz val="11"/>
        <color indexed="12"/>
        <rFont val="Times New Roman"/>
        <family val="1"/>
      </rPr>
      <t xml:space="preserve"> fpk@mail.ustu.ru</t>
    </r>
    <r>
      <rPr>
        <sz val="11"/>
        <rFont val="Times New Roman"/>
        <family val="1"/>
      </rPr>
      <t>.</t>
    </r>
  </si>
  <si>
    <t>входят в программу повышения квалификации ППС (72 ч) «Методы и технологии интерактивного обучения»</t>
  </si>
  <si>
    <t>входят в программу повышения квалификации ППС «Методические основы управления учебной деятельностью студентов»  (72 ч)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</si>
  <si>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  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</si>
  <si>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 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</si>
  <si>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</t>
  </si>
  <si>
    <t>Семенов Борис Владимирович, декан ФПКПиПП, fpk@mail.ustu.ru, 
Мартынова Екатерина Васильевна, ведущий психолог центра личностного роста УрФУ, katrinmartin@mail.ru</t>
  </si>
  <si>
    <t>входят в программу повышения квалификации ППС «Средства активизации образовательного процесса»  (72 ч)</t>
  </si>
  <si>
    <t>аспирант</t>
  </si>
  <si>
    <t>зав. кафедрой</t>
  </si>
  <si>
    <t>зав. отделом</t>
  </si>
  <si>
    <t>зам. декана</t>
  </si>
  <si>
    <t>зам. директора</t>
  </si>
  <si>
    <t>зам. начальника</t>
  </si>
  <si>
    <t>зам. проректора</t>
  </si>
  <si>
    <t>____________ С.Т. Князев</t>
  </si>
  <si>
    <t>И2</t>
  </si>
  <si>
    <t>Инновационная деятельность в вузе</t>
  </si>
  <si>
    <t>Инновационная деятельность в образовании</t>
  </si>
  <si>
    <t>ВШЭМ</t>
  </si>
  <si>
    <t>ИВТОиБ</t>
  </si>
  <si>
    <t>ИГУП</t>
  </si>
  <si>
    <t>ИГНИ</t>
  </si>
  <si>
    <t>ИРИТ-РТФ</t>
  </si>
  <si>
    <t>ИСПН</t>
  </si>
  <si>
    <t>ИФКСиМП</t>
  </si>
  <si>
    <t>ИнФО</t>
  </si>
  <si>
    <t>СтИ</t>
  </si>
  <si>
    <t>УралЭНИН</t>
  </si>
  <si>
    <t>ФТИ</t>
  </si>
  <si>
    <t>ХТИ</t>
  </si>
  <si>
    <t>ИДОПП</t>
  </si>
  <si>
    <t>ФУО</t>
  </si>
  <si>
    <t>( финансируются за счет целевых средств Минобрнауки России, выделенных УрФУ )</t>
  </si>
  <si>
    <t>Совершенствование профессионального мастерства молодого преподавателя вуза</t>
  </si>
  <si>
    <t>Современные технологии образовательного процесса по физической культуре в вузе</t>
  </si>
  <si>
    <t>Развитие компетенций преподавателя в области разработки WEB-ресурсов</t>
  </si>
  <si>
    <t>Современные информационные технологии в высшем профессиональном образовании</t>
  </si>
  <si>
    <t>Организация образовательного процесса на базе современных интернет-видеотехнологий</t>
  </si>
  <si>
    <t>Организация воспитательной работы со студентами в вузе: современные подходы</t>
  </si>
  <si>
    <t>Экологическая безопасность</t>
  </si>
  <si>
    <t>совместитель (внутренний)</t>
  </si>
  <si>
    <t>совместитель (внешний)</t>
  </si>
  <si>
    <t>Современные информационные технологии в преподавании гуманитарных дисциплин</t>
  </si>
  <si>
    <t>Академический английский для научных работников (особенности подготовки научных статей на английском языке)</t>
  </si>
  <si>
    <r>
      <t>Шишкина А.В.</t>
    </r>
    <r>
      <rPr>
        <sz val="8"/>
        <color indexed="8"/>
        <rFont val="Arial Cyr"/>
        <family val="0"/>
      </rPr>
      <t>, зав.каф. циклических видов спорта, к.п.н</t>
    </r>
  </si>
  <si>
    <t>Коммуникативная (иноязычная) компетенция в профессиональной деятельности преподавателя вуза (английский язык)</t>
  </si>
  <si>
    <t>Коммуникативная (иноязычная) компетенция в профессиональной деятельности преподавателя вуза (немецкий язык)</t>
  </si>
  <si>
    <t>Коммуникативная (иноязычная) компетенция в профессиональной деятельности преподавателя вуза (французский язык)</t>
  </si>
  <si>
    <r>
      <t xml:space="preserve">Название программы повышения квалификации - </t>
    </r>
    <r>
      <rPr>
        <b/>
        <sz val="9"/>
        <color indexed="12"/>
        <rFont val="Arial"/>
        <family val="2"/>
      </rPr>
      <t>стажировка по теме:</t>
    </r>
  </si>
  <si>
    <t xml:space="preserve">с л/с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</si>
</sst>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1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2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Arial Cyr"/>
      <family val="0"/>
    </font>
    <font>
      <b/>
      <sz val="12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b/>
      <sz val="9"/>
      <color indexed="8"/>
      <name val="Tahoma"/>
      <family val="2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8"/>
      <color indexed="12"/>
      <name val="Tahoma"/>
      <family val="2"/>
    </font>
    <font>
      <sz val="12"/>
      <color indexed="10"/>
      <name val="Times New Roman"/>
      <family val="1"/>
    </font>
    <font>
      <b/>
      <sz val="9"/>
      <color indexed="43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sz val="11"/>
      <name val="Symbol"/>
      <family val="1"/>
    </font>
    <font>
      <sz val="11"/>
      <color indexed="12"/>
      <name val="Times New Roman"/>
      <family val="1"/>
    </font>
    <font>
      <sz val="11"/>
      <name val="Wingdings"/>
      <family val="0"/>
    </font>
    <font>
      <i/>
      <u val="single"/>
      <sz val="11"/>
      <color indexed="8"/>
      <name val="Times New Roman"/>
      <family val="1"/>
    </font>
    <font>
      <i/>
      <u val="single"/>
      <sz val="11"/>
      <name val="Times New Roman"/>
      <family val="1"/>
    </font>
    <font>
      <sz val="11"/>
      <color indexed="10"/>
      <name val="Times New Roman"/>
      <family val="1"/>
    </font>
    <font>
      <sz val="12"/>
      <name val="Wingdings"/>
      <family val="0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9"/>
      <name val="Tahoma"/>
      <family val="2"/>
    </font>
    <font>
      <sz val="20"/>
      <name val="Georgia"/>
      <family val="1"/>
    </font>
    <font>
      <sz val="1"/>
      <name val="Arial Cyr"/>
      <family val="0"/>
    </font>
    <font>
      <sz val="1"/>
      <color indexed="9"/>
      <name val="Arial Cyr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12"/>
      <name val="Arial Cyr"/>
      <family val="0"/>
    </font>
    <font>
      <sz val="14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43"/>
      <name val="Arial Cyr"/>
      <family val="0"/>
    </font>
    <font>
      <u val="single"/>
      <sz val="10"/>
      <color indexed="9"/>
      <name val="Arial Cyr"/>
      <family val="0"/>
    </font>
    <font>
      <sz val="10"/>
      <color indexed="42"/>
      <name val="Arial Cyr"/>
      <family val="0"/>
    </font>
    <font>
      <sz val="1"/>
      <color indexed="42"/>
      <name val="Arial Cyr"/>
      <family val="0"/>
    </font>
    <font>
      <b/>
      <sz val="9"/>
      <color indexed="12"/>
      <name val="Arial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55"/>
      </top>
      <bottom style="thin"/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8" borderId="7" applyNumberFormat="0" applyAlignment="0" applyProtection="0"/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15" fillId="33" borderId="0" xfId="0" applyFont="1" applyFill="1" applyAlignment="1" applyProtection="1">
      <alignment horizontal="left" vertical="top"/>
      <protection hidden="1"/>
    </xf>
    <xf numFmtId="0" fontId="16" fillId="33" borderId="0" xfId="0" applyFont="1" applyFill="1" applyAlignment="1" applyProtection="1">
      <alignment horizontal="center" vertical="top"/>
      <protection hidden="1"/>
    </xf>
    <xf numFmtId="0" fontId="17" fillId="33" borderId="0" xfId="0" applyFont="1" applyFill="1" applyAlignment="1" applyProtection="1">
      <alignment horizontal="center" vertical="top"/>
      <protection hidden="1"/>
    </xf>
    <xf numFmtId="0" fontId="15" fillId="33" borderId="0" xfId="0" applyFont="1" applyFill="1" applyAlignment="1" applyProtection="1">
      <alignment horizontal="center" vertical="top"/>
      <protection hidden="1"/>
    </xf>
    <xf numFmtId="0" fontId="4" fillId="33" borderId="0" xfId="0" applyFont="1" applyFill="1" applyAlignment="1" applyProtection="1">
      <alignment horizontal="left" vertical="top"/>
      <protection hidden="1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33" borderId="0" xfId="0" applyFont="1" applyFill="1" applyAlignment="1">
      <alignment/>
    </xf>
    <xf numFmtId="0" fontId="13" fillId="33" borderId="0" xfId="0" applyFont="1" applyFill="1" applyAlignment="1" applyProtection="1">
      <alignment horizontal="center" vertical="top"/>
      <protection hidden="1"/>
    </xf>
    <xf numFmtId="0" fontId="13" fillId="33" borderId="0" xfId="0" applyFont="1" applyFill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19" fillId="33" borderId="0" xfId="0" applyFont="1" applyFill="1" applyAlignment="1" applyProtection="1">
      <alignment horizontal="left" vertical="top"/>
      <protection hidden="1"/>
    </xf>
    <xf numFmtId="0" fontId="19" fillId="33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top"/>
    </xf>
    <xf numFmtId="0" fontId="11" fillId="33" borderId="12" xfId="0" applyFont="1" applyFill="1" applyBorder="1" applyAlignment="1">
      <alignment horizontal="center"/>
    </xf>
    <xf numFmtId="0" fontId="31" fillId="33" borderId="0" xfId="0" applyFont="1" applyFill="1" applyAlignment="1">
      <alignment horizontal="center" vertical="top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/>
    </xf>
    <xf numFmtId="0" fontId="33" fillId="33" borderId="16" xfId="0" applyFont="1" applyFill="1" applyBorder="1" applyAlignment="1">
      <alignment horizontal="center" wrapText="1"/>
    </xf>
    <xf numFmtId="0" fontId="32" fillId="33" borderId="16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8" fillId="0" borderId="11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top" wrapText="1" indent="2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20" fontId="10" fillId="0" borderId="19" xfId="0" applyNumberFormat="1" applyFont="1" applyBorder="1" applyAlignment="1" quotePrefix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20" xfId="0" applyFill="1" applyBorder="1" applyAlignment="1">
      <alignment vertical="top" wrapText="1"/>
    </xf>
    <xf numFmtId="0" fontId="0" fillId="33" borderId="13" xfId="0" applyFill="1" applyBorder="1" applyAlignment="1">
      <alignment horizontal="center" vertical="top"/>
    </xf>
    <xf numFmtId="0" fontId="30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 applyProtection="1">
      <alignment horizontal="center" vertical="top" wrapText="1"/>
      <protection hidden="1" locked="0"/>
    </xf>
    <xf numFmtId="0" fontId="12" fillId="33" borderId="14" xfId="42" applyFill="1" applyBorder="1" applyAlignment="1" applyProtection="1">
      <alignment vertical="top" wrapText="1"/>
      <protection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left" vertical="top" wrapText="1"/>
    </xf>
    <xf numFmtId="0" fontId="0" fillId="33" borderId="24" xfId="0" applyFill="1" applyBorder="1" applyAlignment="1">
      <alignment vertical="top" wrapText="1"/>
    </xf>
    <xf numFmtId="0" fontId="30" fillId="33" borderId="24" xfId="0" applyFont="1" applyFill="1" applyBorder="1" applyAlignment="1">
      <alignment horizontal="left" vertical="top" wrapText="1"/>
    </xf>
    <xf numFmtId="0" fontId="11" fillId="33" borderId="24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 vertical="top" wrapText="1"/>
    </xf>
    <xf numFmtId="0" fontId="28" fillId="33" borderId="25" xfId="0" applyFont="1" applyFill="1" applyBorder="1" applyAlignment="1">
      <alignment horizontal="left" vertical="top" wrapText="1"/>
    </xf>
    <xf numFmtId="0" fontId="28" fillId="33" borderId="24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48" fillId="33" borderId="24" xfId="0" applyFont="1" applyFill="1" applyBorder="1" applyAlignment="1">
      <alignment horizontal="left" vertical="top" wrapText="1"/>
    </xf>
    <xf numFmtId="0" fontId="28" fillId="33" borderId="23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left" vertical="top" wrapText="1"/>
    </xf>
    <xf numFmtId="0" fontId="50" fillId="33" borderId="24" xfId="0" applyFont="1" applyFill="1" applyBorder="1" applyAlignment="1">
      <alignment horizontal="left" vertical="top" wrapText="1"/>
    </xf>
    <xf numFmtId="0" fontId="51" fillId="33" borderId="24" xfId="0" applyFont="1" applyFill="1" applyBorder="1" applyAlignment="1">
      <alignment horizontal="left" vertical="top" wrapText="1"/>
    </xf>
    <xf numFmtId="0" fontId="52" fillId="33" borderId="24" xfId="0" applyFont="1" applyFill="1" applyBorder="1" applyAlignment="1">
      <alignment horizontal="left" vertical="top" wrapText="1"/>
    </xf>
    <xf numFmtId="0" fontId="54" fillId="33" borderId="24" xfId="0" applyFont="1" applyFill="1" applyBorder="1" applyAlignment="1">
      <alignment horizontal="left" vertical="top" wrapText="1"/>
    </xf>
    <xf numFmtId="0" fontId="30" fillId="33" borderId="23" xfId="0" applyFont="1" applyFill="1" applyBorder="1" applyAlignment="1">
      <alignment horizontal="left" vertical="top" wrapText="1"/>
    </xf>
    <xf numFmtId="0" fontId="28" fillId="0" borderId="25" xfId="0" applyFont="1" applyBorder="1" applyAlignment="1">
      <alignment wrapText="1"/>
    </xf>
    <xf numFmtId="0" fontId="30" fillId="0" borderId="25" xfId="0" applyFont="1" applyBorder="1" applyAlignment="1">
      <alignment vertical="top" wrapText="1"/>
    </xf>
    <xf numFmtId="0" fontId="10" fillId="33" borderId="0" xfId="0" applyFont="1" applyFill="1" applyAlignment="1" applyProtection="1">
      <alignment horizontal="left" indent="4"/>
      <protection locked="0"/>
    </xf>
    <xf numFmtId="0" fontId="0" fillId="33" borderId="0" xfId="0" applyFill="1" applyAlignment="1" applyProtection="1">
      <alignment horizontal="left" indent="4"/>
      <protection locked="0"/>
    </xf>
    <xf numFmtId="0" fontId="55" fillId="33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9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60" fillId="33" borderId="0" xfId="0" applyFont="1" applyFill="1" applyAlignment="1" applyProtection="1">
      <alignment horizontal="left" vertical="top"/>
      <protection hidden="1"/>
    </xf>
    <xf numFmtId="0" fontId="61" fillId="33" borderId="0" xfId="0" applyFont="1" applyFill="1" applyAlignment="1" applyProtection="1">
      <alignment horizontal="left" vertical="top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1" fillId="36" borderId="10" xfId="0" applyFont="1" applyFill="1" applyBorder="1" applyAlignment="1" applyProtection="1">
      <alignment horizontal="center" vertical="center"/>
      <protection hidden="1"/>
    </xf>
    <xf numFmtId="0" fontId="65" fillId="36" borderId="10" xfId="0" applyFont="1" applyFill="1" applyBorder="1" applyAlignment="1" applyProtection="1">
      <alignment horizontal="center" vertical="center" wrapText="1"/>
      <protection hidden="1"/>
    </xf>
    <xf numFmtId="0" fontId="67" fillId="36" borderId="10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57" fillId="33" borderId="26" xfId="0" applyFont="1" applyFill="1" applyBorder="1" applyAlignment="1" applyProtection="1">
      <alignment horizontal="left" vertical="center" wrapText="1"/>
      <protection hidden="1"/>
    </xf>
    <xf numFmtId="0" fontId="57" fillId="33" borderId="26" xfId="0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left" vertical="top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20" fillId="34" borderId="10" xfId="0" applyFont="1" applyFill="1" applyBorder="1" applyAlignment="1" applyProtection="1">
      <alignment horizontal="center" vertical="center" wrapText="1"/>
      <protection hidden="1"/>
    </xf>
    <xf numFmtId="0" fontId="3" fillId="37" borderId="10" xfId="0" applyFont="1" applyFill="1" applyBorder="1" applyAlignment="1" applyProtection="1">
      <alignment horizontal="center" vertical="center" wrapText="1"/>
      <protection hidden="1"/>
    </xf>
    <xf numFmtId="0" fontId="20" fillId="37" borderId="10" xfId="0" applyFont="1" applyFill="1" applyBorder="1" applyAlignment="1" applyProtection="1">
      <alignment horizontal="center" vertical="center" wrapText="1"/>
      <protection hidden="1"/>
    </xf>
    <xf numFmtId="0" fontId="3" fillId="38" borderId="10" xfId="0" applyFont="1" applyFill="1" applyBorder="1" applyAlignment="1" applyProtection="1">
      <alignment horizontal="center" vertical="center" wrapText="1"/>
      <protection hidden="1"/>
    </xf>
    <xf numFmtId="0" fontId="3" fillId="39" borderId="10" xfId="0" applyFont="1" applyFill="1" applyBorder="1" applyAlignment="1" applyProtection="1">
      <alignment horizontal="center" vertical="center" wrapText="1"/>
      <protection hidden="1"/>
    </xf>
    <xf numFmtId="0" fontId="3" fillId="40" borderId="10" xfId="0" applyFont="1" applyFill="1" applyBorder="1" applyAlignment="1" applyProtection="1">
      <alignment horizontal="center" vertical="center" wrapText="1"/>
      <protection hidden="1"/>
    </xf>
    <xf numFmtId="0" fontId="20" fillId="40" borderId="10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20" fillId="36" borderId="10" xfId="0" applyFont="1" applyFill="1" applyBorder="1" applyAlignment="1" applyProtection="1">
      <alignment horizontal="center" vertical="center" wrapText="1"/>
      <protection hidden="1"/>
    </xf>
    <xf numFmtId="0" fontId="65" fillId="39" borderId="10" xfId="0" applyFont="1" applyFill="1" applyBorder="1" applyAlignment="1" applyProtection="1">
      <alignment horizontal="center" vertical="center" wrapText="1"/>
      <protection hidden="1"/>
    </xf>
    <xf numFmtId="0" fontId="67" fillId="39" borderId="10" xfId="0" applyFont="1" applyFill="1" applyBorder="1" applyAlignment="1" applyProtection="1">
      <alignment horizontal="center" vertical="center" wrapText="1"/>
      <protection hidden="1"/>
    </xf>
    <xf numFmtId="0" fontId="3" fillId="41" borderId="10" xfId="0" applyFont="1" applyFill="1" applyBorder="1" applyAlignment="1" applyProtection="1">
      <alignment horizontal="center" vertical="center" wrapText="1"/>
      <protection hidden="1"/>
    </xf>
    <xf numFmtId="0" fontId="20" fillId="41" borderId="10" xfId="0" applyFont="1" applyFill="1" applyBorder="1" applyAlignment="1" applyProtection="1">
      <alignment horizontal="center" vertical="center" wrapText="1"/>
      <protection hidden="1"/>
    </xf>
    <xf numFmtId="14" fontId="61" fillId="33" borderId="0" xfId="0" applyNumberFormat="1" applyFont="1" applyFill="1" applyAlignment="1">
      <alignment horizontal="left" vertical="top"/>
    </xf>
    <xf numFmtId="2" fontId="0" fillId="33" borderId="0" xfId="0" applyNumberFormat="1" applyFill="1" applyAlignment="1">
      <alignment horizontal="left" vertical="top"/>
    </xf>
    <xf numFmtId="0" fontId="0" fillId="33" borderId="0" xfId="0" applyFill="1" applyAlignment="1" applyProtection="1">
      <alignment horizontal="left" vertical="top"/>
      <protection locked="0"/>
    </xf>
    <xf numFmtId="0" fontId="74" fillId="33" borderId="0" xfId="42" applyFont="1" applyFill="1" applyAlignment="1" applyProtection="1">
      <alignment horizontal="left" indent="3"/>
      <protection locked="0"/>
    </xf>
    <xf numFmtId="0" fontId="60" fillId="0" borderId="0" xfId="0" applyFont="1" applyAlignment="1">
      <alignment horizontal="left" vertical="top"/>
    </xf>
    <xf numFmtId="0" fontId="60" fillId="38" borderId="0" xfId="0" applyFont="1" applyFill="1" applyAlignment="1">
      <alignment horizontal="left" vertical="top"/>
    </xf>
    <xf numFmtId="0" fontId="60" fillId="41" borderId="0" xfId="0" applyFont="1" applyFill="1" applyAlignment="1">
      <alignment horizontal="left" vertical="top"/>
    </xf>
    <xf numFmtId="0" fontId="60" fillId="0" borderId="0" xfId="0" applyFont="1" applyAlignment="1">
      <alignment horizontal="left" vertical="top" wrapText="1"/>
    </xf>
    <xf numFmtId="0" fontId="60" fillId="38" borderId="0" xfId="0" applyFont="1" applyFill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75" fillId="42" borderId="0" xfId="0" applyFont="1" applyFill="1" applyAlignment="1">
      <alignment horizontal="left" vertical="top"/>
    </xf>
    <xf numFmtId="0" fontId="76" fillId="42" borderId="0" xfId="0" applyFont="1" applyFill="1" applyAlignment="1">
      <alignment horizontal="left" vertical="top"/>
    </xf>
    <xf numFmtId="0" fontId="14" fillId="33" borderId="27" xfId="0" applyFont="1" applyFill="1" applyBorder="1" applyAlignment="1" applyProtection="1">
      <alignment horizontal="center" vertical="center"/>
      <protection hidden="1"/>
    </xf>
    <xf numFmtId="0" fontId="74" fillId="33" borderId="0" xfId="42" applyFont="1" applyFill="1" applyAlignment="1" applyProtection="1">
      <alignment horizontal="left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78" fillId="33" borderId="0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left" vertical="top" wrapText="1"/>
    </xf>
    <xf numFmtId="0" fontId="78" fillId="33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left" vertical="top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left" vertical="top" wrapText="1"/>
    </xf>
    <xf numFmtId="0" fontId="61" fillId="33" borderId="0" xfId="0" applyFont="1" applyFill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1" fillId="33" borderId="0" xfId="0" applyFont="1" applyFill="1" applyAlignment="1" applyProtection="1">
      <alignment horizontal="left" vertical="top"/>
      <protection hidden="1"/>
    </xf>
    <xf numFmtId="0" fontId="61" fillId="33" borderId="0" xfId="0" applyFont="1" applyFill="1" applyAlignment="1">
      <alignment horizontal="left" vertical="top"/>
    </xf>
    <xf numFmtId="0" fontId="61" fillId="0" borderId="0" xfId="0" applyFont="1" applyAlignment="1">
      <alignment horizontal="left" vertical="top"/>
    </xf>
    <xf numFmtId="0" fontId="61" fillId="33" borderId="0" xfId="0" applyFont="1" applyFill="1" applyBorder="1" applyAlignment="1" applyProtection="1">
      <alignment horizontal="left" vertical="top"/>
      <protection hidden="1"/>
    </xf>
    <xf numFmtId="0" fontId="61" fillId="33" borderId="0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left" vertical="top"/>
    </xf>
    <xf numFmtId="0" fontId="61" fillId="33" borderId="0" xfId="0" applyFont="1" applyFill="1" applyBorder="1" applyAlignment="1">
      <alignment horizontal="center" vertical="top"/>
    </xf>
    <xf numFmtId="49" fontId="61" fillId="33" borderId="0" xfId="0" applyNumberFormat="1" applyFont="1" applyFill="1" applyBorder="1" applyAlignment="1" applyProtection="1">
      <alignment horizontal="center" vertical="top"/>
      <protection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top"/>
      <protection hidden="1"/>
    </xf>
    <xf numFmtId="0" fontId="61" fillId="33" borderId="0" xfId="0" applyFont="1" applyFill="1" applyAlignment="1" applyProtection="1">
      <alignment horizontal="right" vertical="top"/>
      <protection hidden="1"/>
    </xf>
    <xf numFmtId="2" fontId="0" fillId="0" borderId="0" xfId="0" applyNumberFormat="1" applyAlignment="1">
      <alignment horizontal="left" vertical="top"/>
    </xf>
    <xf numFmtId="0" fontId="60" fillId="33" borderId="0" xfId="0" applyFont="1" applyFill="1" applyAlignment="1">
      <alignment horizontal="left" vertical="top"/>
    </xf>
    <xf numFmtId="0" fontId="0" fillId="33" borderId="0" xfId="0" applyFont="1" applyFill="1" applyAlignment="1" applyProtection="1">
      <alignment horizontal="left" vertical="top"/>
      <protection hidden="1"/>
    </xf>
    <xf numFmtId="0" fontId="61" fillId="33" borderId="0" xfId="0" applyNumberFormat="1" applyFont="1" applyFill="1" applyAlignment="1">
      <alignment horizontal="left" vertical="top"/>
    </xf>
    <xf numFmtId="0" fontId="3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65" fillId="37" borderId="11" xfId="0" applyFont="1" applyFill="1" applyBorder="1" applyAlignment="1" applyProtection="1">
      <alignment horizontal="left" vertical="center" wrapText="1" indent="1"/>
      <protection hidden="1"/>
    </xf>
    <xf numFmtId="0" fontId="0" fillId="37" borderId="26" xfId="0" applyFill="1" applyBorder="1" applyAlignment="1" applyProtection="1">
      <alignment horizontal="left" vertical="center" wrapText="1" indent="1"/>
      <protection hidden="1"/>
    </xf>
    <xf numFmtId="0" fontId="0" fillId="37" borderId="17" xfId="0" applyFill="1" applyBorder="1" applyAlignment="1" applyProtection="1">
      <alignment horizontal="left" vertical="center" wrapText="1" indent="1"/>
      <protection hidden="1"/>
    </xf>
    <xf numFmtId="0" fontId="20" fillId="37" borderId="11" xfId="0" applyFont="1" applyFill="1" applyBorder="1" applyAlignment="1" applyProtection="1">
      <alignment horizontal="center" vertical="center" wrapText="1"/>
      <protection hidden="1"/>
    </xf>
    <xf numFmtId="0" fontId="20" fillId="37" borderId="26" xfId="0" applyFont="1" applyFill="1" applyBorder="1" applyAlignment="1" applyProtection="1">
      <alignment horizontal="center" vertical="center" wrapText="1"/>
      <protection hidden="1"/>
    </xf>
    <xf numFmtId="0" fontId="20" fillId="37" borderId="17" xfId="0" applyFont="1" applyFill="1" applyBorder="1" applyAlignment="1" applyProtection="1">
      <alignment horizontal="center" vertical="center" wrapText="1"/>
      <protection hidden="1"/>
    </xf>
    <xf numFmtId="0" fontId="20" fillId="34" borderId="11" xfId="0" applyFont="1" applyFill="1" applyBorder="1" applyAlignment="1" applyProtection="1">
      <alignment horizontal="center" vertical="center" wrapText="1"/>
      <protection hidden="1"/>
    </xf>
    <xf numFmtId="0" fontId="20" fillId="34" borderId="26" xfId="0" applyFont="1" applyFill="1" applyBorder="1" applyAlignment="1" applyProtection="1">
      <alignment horizontal="center" vertical="center" wrapText="1"/>
      <protection hidden="1"/>
    </xf>
    <xf numFmtId="0" fontId="20" fillId="34" borderId="17" xfId="0" applyFont="1" applyFill="1" applyBorder="1" applyAlignment="1" applyProtection="1">
      <alignment horizontal="center" vertical="center" wrapText="1"/>
      <protection hidden="1"/>
    </xf>
    <xf numFmtId="0" fontId="20" fillId="39" borderId="28" xfId="0" applyFont="1" applyFill="1" applyBorder="1" applyAlignment="1" applyProtection="1">
      <alignment horizontal="left" vertical="center" wrapText="1" indent="1"/>
      <protection hidden="1"/>
    </xf>
    <xf numFmtId="0" fontId="20" fillId="39" borderId="29" xfId="0" applyFont="1" applyFill="1" applyBorder="1" applyAlignment="1" applyProtection="1">
      <alignment horizontal="left" vertical="center" wrapText="1" indent="1"/>
      <protection hidden="1"/>
    </xf>
    <xf numFmtId="0" fontId="20" fillId="39" borderId="18" xfId="0" applyFont="1" applyFill="1" applyBorder="1" applyAlignment="1" applyProtection="1">
      <alignment horizontal="left" vertical="center" wrapText="1" indent="1"/>
      <protection hidden="1"/>
    </xf>
    <xf numFmtId="0" fontId="20" fillId="38" borderId="10" xfId="0" applyFont="1" applyFill="1" applyBorder="1" applyAlignment="1" applyProtection="1">
      <alignment horizontal="left" vertical="center" wrapText="1" indent="1"/>
      <protection hidden="1"/>
    </xf>
    <xf numFmtId="0" fontId="65" fillId="38" borderId="11" xfId="0" applyFont="1" applyFill="1" applyBorder="1" applyAlignment="1" applyProtection="1">
      <alignment horizontal="left" vertical="center" wrapText="1" indent="1"/>
      <protection hidden="1"/>
    </xf>
    <xf numFmtId="0" fontId="65" fillId="38" borderId="26" xfId="0" applyFont="1" applyFill="1" applyBorder="1" applyAlignment="1" applyProtection="1">
      <alignment horizontal="left" vertical="center" wrapText="1" indent="1"/>
      <protection hidden="1"/>
    </xf>
    <xf numFmtId="0" fontId="65" fillId="38" borderId="17" xfId="0" applyFont="1" applyFill="1" applyBorder="1" applyAlignment="1" applyProtection="1">
      <alignment horizontal="left" vertical="center" wrapText="1" indent="1"/>
      <protection hidden="1"/>
    </xf>
    <xf numFmtId="0" fontId="20" fillId="38" borderId="11" xfId="0" applyFont="1" applyFill="1" applyBorder="1" applyAlignment="1" applyProtection="1">
      <alignment horizontal="center" vertical="center" wrapText="1"/>
      <protection hidden="1"/>
    </xf>
    <xf numFmtId="0" fontId="0" fillId="38" borderId="26" xfId="0" applyFill="1" applyBorder="1" applyAlignment="1" applyProtection="1">
      <alignment wrapText="1"/>
      <protection hidden="1"/>
    </xf>
    <xf numFmtId="0" fontId="0" fillId="38" borderId="17" xfId="0" applyFill="1" applyBorder="1" applyAlignment="1" applyProtection="1">
      <alignment wrapText="1"/>
      <protection hidden="1"/>
    </xf>
    <xf numFmtId="0" fontId="20" fillId="39" borderId="11" xfId="0" applyFont="1" applyFill="1" applyBorder="1" applyAlignment="1" applyProtection="1">
      <alignment horizontal="center" vertical="center" wrapText="1"/>
      <protection hidden="1"/>
    </xf>
    <xf numFmtId="0" fontId="0" fillId="39" borderId="26" xfId="0" applyFill="1" applyBorder="1" applyAlignment="1" applyProtection="1">
      <alignment wrapText="1"/>
      <protection hidden="1"/>
    </xf>
    <xf numFmtId="0" fontId="0" fillId="39" borderId="17" xfId="0" applyFill="1" applyBorder="1" applyAlignment="1" applyProtection="1">
      <alignment wrapText="1"/>
      <protection hidden="1"/>
    </xf>
    <xf numFmtId="0" fontId="0" fillId="38" borderId="26" xfId="0" applyFill="1" applyBorder="1" applyAlignment="1" applyProtection="1">
      <alignment horizontal="left" vertical="center" wrapText="1" indent="1"/>
      <protection hidden="1"/>
    </xf>
    <xf numFmtId="0" fontId="0" fillId="38" borderId="17" xfId="0" applyFill="1" applyBorder="1" applyAlignment="1" applyProtection="1">
      <alignment horizontal="left" vertical="center" wrapText="1" indent="1"/>
      <protection hidden="1"/>
    </xf>
    <xf numFmtId="0" fontId="69" fillId="33" borderId="0" xfId="0" applyFont="1" applyFill="1" applyAlignment="1" applyProtection="1">
      <alignment horizontal="center" wrapText="1"/>
      <protection hidden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65" fillId="34" borderId="11" xfId="0" applyFont="1" applyFill="1" applyBorder="1" applyAlignment="1" applyProtection="1">
      <alignment horizontal="left" vertical="center" wrapText="1" indent="1"/>
      <protection hidden="1"/>
    </xf>
    <xf numFmtId="0" fontId="0" fillId="34" borderId="26" xfId="0" applyFill="1" applyBorder="1" applyAlignment="1" applyProtection="1">
      <alignment horizontal="left" vertical="center" wrapText="1" indent="1"/>
      <protection hidden="1"/>
    </xf>
    <xf numFmtId="0" fontId="0" fillId="34" borderId="17" xfId="0" applyFill="1" applyBorder="1" applyAlignment="1" applyProtection="1">
      <alignment horizontal="left" vertical="center" wrapText="1" indent="1"/>
      <protection hidden="1"/>
    </xf>
    <xf numFmtId="0" fontId="6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0" fillId="35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20" fillId="40" borderId="11" xfId="0" applyFont="1" applyFill="1" applyBorder="1" applyAlignment="1" applyProtection="1">
      <alignment horizontal="center" vertical="center" wrapText="1"/>
      <protection hidden="1"/>
    </xf>
    <xf numFmtId="0" fontId="0" fillId="40" borderId="26" xfId="0" applyFill="1" applyBorder="1" applyAlignment="1" applyProtection="1">
      <alignment wrapText="1"/>
      <protection hidden="1"/>
    </xf>
    <xf numFmtId="0" fontId="0" fillId="40" borderId="17" xfId="0" applyFill="1" applyBorder="1" applyAlignment="1" applyProtection="1">
      <alignment wrapText="1"/>
      <protection hidden="1"/>
    </xf>
    <xf numFmtId="0" fontId="4" fillId="41" borderId="11" xfId="0" applyFont="1" applyFill="1" applyBorder="1" applyAlignment="1" applyProtection="1">
      <alignment horizontal="center" vertical="center" wrapText="1"/>
      <protection hidden="1"/>
    </xf>
    <xf numFmtId="0" fontId="20" fillId="41" borderId="26" xfId="0" applyFont="1" applyFill="1" applyBorder="1" applyAlignment="1" applyProtection="1">
      <alignment horizontal="center" vertical="center" wrapText="1"/>
      <protection hidden="1"/>
    </xf>
    <xf numFmtId="0" fontId="20" fillId="41" borderId="17" xfId="0" applyFont="1" applyFill="1" applyBorder="1" applyAlignment="1" applyProtection="1">
      <alignment horizontal="center" vertical="center" wrapText="1"/>
      <protection hidden="1"/>
    </xf>
    <xf numFmtId="0" fontId="65" fillId="39" borderId="11" xfId="0" applyFont="1" applyFill="1" applyBorder="1" applyAlignment="1" applyProtection="1">
      <alignment horizontal="left" vertical="center" wrapText="1" indent="1"/>
      <protection hidden="1"/>
    </xf>
    <xf numFmtId="0" fontId="65" fillId="39" borderId="26" xfId="0" applyFont="1" applyFill="1" applyBorder="1" applyAlignment="1" applyProtection="1">
      <alignment horizontal="left" vertical="center" wrapText="1" indent="1"/>
      <protection hidden="1"/>
    </xf>
    <xf numFmtId="0" fontId="65" fillId="39" borderId="17" xfId="0" applyFont="1" applyFill="1" applyBorder="1" applyAlignment="1" applyProtection="1">
      <alignment horizontal="left" vertical="center" wrapText="1" indent="1"/>
      <protection hidden="1"/>
    </xf>
    <xf numFmtId="0" fontId="3" fillId="36" borderId="11" xfId="0" applyFont="1" applyFill="1" applyBorder="1" applyAlignment="1" applyProtection="1">
      <alignment horizontal="left" vertical="center" wrapText="1" indent="1"/>
      <protection hidden="1"/>
    </xf>
    <xf numFmtId="0" fontId="3" fillId="36" borderId="26" xfId="0" applyFont="1" applyFill="1" applyBorder="1" applyAlignment="1" applyProtection="1">
      <alignment horizontal="left" vertical="center" wrapText="1" indent="1"/>
      <protection hidden="1"/>
    </xf>
    <xf numFmtId="0" fontId="3" fillId="36" borderId="17" xfId="0" applyFont="1" applyFill="1" applyBorder="1" applyAlignment="1" applyProtection="1">
      <alignment horizontal="left" vertical="center" wrapText="1" indent="1"/>
      <protection hidden="1"/>
    </xf>
    <xf numFmtId="0" fontId="20" fillId="38" borderId="26" xfId="0" applyFont="1" applyFill="1" applyBorder="1" applyAlignment="1" applyProtection="1">
      <alignment horizontal="center" vertical="center" wrapText="1"/>
      <protection hidden="1"/>
    </xf>
    <xf numFmtId="0" fontId="20" fillId="38" borderId="17" xfId="0" applyFont="1" applyFill="1" applyBorder="1" applyAlignment="1" applyProtection="1">
      <alignment horizontal="center" vertical="center" wrapText="1"/>
      <protection hidden="1"/>
    </xf>
    <xf numFmtId="0" fontId="20" fillId="36" borderId="11" xfId="0" applyFont="1" applyFill="1" applyBorder="1" applyAlignment="1" applyProtection="1">
      <alignment horizontal="center" vertical="center" wrapText="1"/>
      <protection hidden="1"/>
    </xf>
    <xf numFmtId="0" fontId="0" fillId="36" borderId="26" xfId="0" applyFill="1" applyBorder="1" applyAlignment="1" applyProtection="1">
      <alignment wrapText="1"/>
      <protection hidden="1"/>
    </xf>
    <xf numFmtId="0" fontId="0" fillId="36" borderId="17" xfId="0" applyFill="1" applyBorder="1" applyAlignment="1" applyProtection="1">
      <alignment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3" fillId="0" borderId="26" xfId="0" applyFont="1" applyFill="1" applyBorder="1" applyAlignment="1" applyProtection="1">
      <alignment horizontal="left" vertical="center" wrapText="1" indent="1"/>
      <protection locked="0"/>
    </xf>
    <xf numFmtId="0" fontId="3" fillId="0" borderId="17" xfId="0" applyFont="1" applyFill="1" applyBorder="1" applyAlignment="1" applyProtection="1">
      <alignment horizontal="left" vertical="center" wrapText="1" indent="1"/>
      <protection locked="0"/>
    </xf>
    <xf numFmtId="0" fontId="67" fillId="39" borderId="11" xfId="0" applyFont="1" applyFill="1" applyBorder="1" applyAlignment="1" applyProtection="1">
      <alignment horizontal="center" vertical="center" wrapText="1"/>
      <protection hidden="1"/>
    </xf>
    <xf numFmtId="0" fontId="66" fillId="39" borderId="26" xfId="0" applyFont="1" applyFill="1" applyBorder="1" applyAlignment="1" applyProtection="1">
      <alignment wrapText="1"/>
      <protection hidden="1"/>
    </xf>
    <xf numFmtId="0" fontId="66" fillId="39" borderId="17" xfId="0" applyFont="1" applyFill="1" applyBorder="1" applyAlignment="1" applyProtection="1">
      <alignment wrapText="1"/>
      <protection hidden="1"/>
    </xf>
    <xf numFmtId="0" fontId="65" fillId="41" borderId="11" xfId="0" applyFont="1" applyFill="1" applyBorder="1" applyAlignment="1" applyProtection="1">
      <alignment horizontal="left" vertical="center" wrapText="1" indent="1"/>
      <protection hidden="1"/>
    </xf>
    <xf numFmtId="0" fontId="0" fillId="41" borderId="26" xfId="0" applyFill="1" applyBorder="1" applyAlignment="1" applyProtection="1">
      <alignment horizontal="left" vertical="center" wrapText="1" indent="1"/>
      <protection hidden="1"/>
    </xf>
    <xf numFmtId="0" fontId="0" fillId="41" borderId="17" xfId="0" applyFill="1" applyBorder="1" applyAlignment="1" applyProtection="1">
      <alignment horizontal="left" vertical="center" wrapText="1" indent="1"/>
      <protection hidden="1"/>
    </xf>
    <xf numFmtId="0" fontId="0" fillId="33" borderId="30" xfId="0" applyFill="1" applyBorder="1" applyAlignment="1">
      <alignment horizontal="left" vertical="top"/>
    </xf>
    <xf numFmtId="0" fontId="42" fillId="34" borderId="31" xfId="0" applyFont="1" applyFill="1" applyBorder="1" applyAlignment="1" applyProtection="1">
      <alignment horizontal="left" vertical="top" wrapText="1"/>
      <protection locked="0"/>
    </xf>
    <xf numFmtId="0" fontId="42" fillId="34" borderId="32" xfId="0" applyFont="1" applyFill="1" applyBorder="1" applyAlignment="1" applyProtection="1">
      <alignment horizontal="left" vertical="top" wrapText="1"/>
      <protection locked="0"/>
    </xf>
    <xf numFmtId="0" fontId="42" fillId="34" borderId="33" xfId="0" applyFont="1" applyFill="1" applyBorder="1" applyAlignment="1" applyProtection="1">
      <alignment horizontal="left" vertical="top" wrapText="1"/>
      <protection locked="0"/>
    </xf>
    <xf numFmtId="0" fontId="42" fillId="34" borderId="34" xfId="0" applyFont="1" applyFill="1" applyBorder="1" applyAlignment="1" applyProtection="1">
      <alignment horizontal="left" vertical="top" wrapText="1"/>
      <protection locked="0"/>
    </xf>
    <xf numFmtId="0" fontId="42" fillId="34" borderId="14" xfId="0" applyFont="1" applyFill="1" applyBorder="1" applyAlignment="1" applyProtection="1">
      <alignment horizontal="left" vertical="top" wrapText="1"/>
      <protection locked="0"/>
    </xf>
    <xf numFmtId="0" fontId="42" fillId="34" borderId="35" xfId="0" applyFont="1" applyFill="1" applyBorder="1" applyAlignment="1" applyProtection="1">
      <alignment horizontal="left" vertical="top" wrapText="1"/>
      <protection locked="0"/>
    </xf>
    <xf numFmtId="0" fontId="13" fillId="0" borderId="32" xfId="0" applyFont="1" applyBorder="1" applyAlignment="1" applyProtection="1">
      <alignment horizontal="left" vertical="center" wrapText="1"/>
      <protection hidden="1"/>
    </xf>
    <xf numFmtId="0" fontId="16" fillId="0" borderId="32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42" fillId="34" borderId="36" xfId="0" applyFont="1" applyFill="1" applyBorder="1" applyAlignment="1" applyProtection="1">
      <alignment horizontal="left" vertical="top"/>
      <protection hidden="1" locked="0"/>
    </xf>
    <xf numFmtId="0" fontId="73" fillId="34" borderId="37" xfId="0" applyFont="1" applyFill="1" applyBorder="1" applyAlignment="1" applyProtection="1">
      <alignment horizontal="left" vertical="top"/>
      <protection hidden="1" locked="0"/>
    </xf>
    <xf numFmtId="0" fontId="73" fillId="34" borderId="38" xfId="0" applyFont="1" applyFill="1" applyBorder="1" applyAlignment="1" applyProtection="1">
      <alignment horizontal="left" vertical="top"/>
      <protection hidden="1" locked="0"/>
    </xf>
    <xf numFmtId="0" fontId="61" fillId="33" borderId="0" xfId="0" applyFont="1" applyFill="1" applyBorder="1" applyAlignment="1">
      <alignment horizontal="left" vertical="center" wrapText="1" indent="1"/>
    </xf>
    <xf numFmtId="0" fontId="3" fillId="35" borderId="11" xfId="0" applyFont="1" applyFill="1" applyBorder="1" applyAlignment="1">
      <alignment horizontal="left" vertical="center" wrapText="1" indent="1"/>
    </xf>
    <xf numFmtId="0" fontId="3" fillId="35" borderId="26" xfId="0" applyFont="1" applyFill="1" applyBorder="1" applyAlignment="1">
      <alignment horizontal="left" vertical="center" wrapText="1" indent="1"/>
    </xf>
    <xf numFmtId="0" fontId="3" fillId="35" borderId="17" xfId="0" applyFont="1" applyFill="1" applyBorder="1" applyAlignment="1">
      <alignment horizontal="left" vertical="center" wrapText="1" inden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 wrapText="1"/>
      <protection hidden="1" locked="0"/>
    </xf>
    <xf numFmtId="0" fontId="20" fillId="33" borderId="0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left" vertical="center" wrapText="1" indent="1"/>
    </xf>
    <xf numFmtId="0" fontId="61" fillId="33" borderId="0" xfId="0" applyFont="1" applyFill="1" applyBorder="1" applyAlignment="1" applyProtection="1">
      <alignment horizontal="center" vertical="center" wrapText="1"/>
      <protection hidden="1"/>
    </xf>
    <xf numFmtId="0" fontId="78" fillId="33" borderId="0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2" fillId="33" borderId="0" xfId="0" applyFont="1" applyFill="1" applyAlignment="1" applyProtection="1">
      <alignment horizontal="center" vertical="center" wrapText="1"/>
      <protection hidden="1"/>
    </xf>
    <xf numFmtId="0" fontId="6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39" xfId="0" applyFont="1" applyBorder="1" applyAlignment="1" applyProtection="1">
      <alignment horizontal="left" vertical="center" indent="1"/>
      <protection hidden="1"/>
    </xf>
    <xf numFmtId="0" fontId="13" fillId="33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13" fillId="0" borderId="0" xfId="0" applyFont="1" applyAlignment="1" applyProtection="1">
      <alignment horizontal="left" vertical="top" indent="1"/>
      <protection hidden="1"/>
    </xf>
    <xf numFmtId="0" fontId="4" fillId="33" borderId="0" xfId="0" applyFont="1" applyFill="1" applyAlignment="1" applyProtection="1">
      <alignment horizontal="left" vertical="top"/>
      <protection hidden="1"/>
    </xf>
    <xf numFmtId="0" fontId="0" fillId="33" borderId="0" xfId="0" applyFill="1" applyAlignment="1">
      <alignment vertical="top"/>
    </xf>
    <xf numFmtId="0" fontId="13" fillId="33" borderId="0" xfId="0" applyFont="1" applyFill="1" applyAlignment="1" applyProtection="1">
      <alignment horizontal="left" wrapText="1" indent="8"/>
      <protection locked="0"/>
    </xf>
    <xf numFmtId="0" fontId="13" fillId="0" borderId="31" xfId="0" applyFont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14" fillId="33" borderId="0" xfId="0" applyFont="1" applyFill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left" vertical="center" wrapText="1"/>
      <protection hidden="1"/>
    </xf>
    <xf numFmtId="0" fontId="13" fillId="33" borderId="14" xfId="0" applyFont="1" applyFill="1" applyBorder="1" applyAlignment="1" applyProtection="1">
      <alignment horizontal="left" vertical="center" wrapText="1"/>
      <protection hidden="1"/>
    </xf>
    <xf numFmtId="0" fontId="16" fillId="33" borderId="0" xfId="0" applyFont="1" applyFill="1" applyAlignment="1" applyProtection="1">
      <alignment horizontal="center" vertical="top" wrapText="1"/>
      <protection hidden="1"/>
    </xf>
    <xf numFmtId="0" fontId="73" fillId="34" borderId="37" xfId="0" applyFont="1" applyFill="1" applyBorder="1" applyAlignment="1" applyProtection="1">
      <alignment/>
      <protection hidden="1" locked="0"/>
    </xf>
    <xf numFmtId="0" fontId="73" fillId="34" borderId="38" xfId="0" applyFont="1" applyFill="1" applyBorder="1" applyAlignment="1" applyProtection="1">
      <alignment/>
      <protection hidden="1" locked="0"/>
    </xf>
    <xf numFmtId="0" fontId="3" fillId="40" borderId="11" xfId="0" applyFont="1" applyFill="1" applyBorder="1" applyAlignment="1" applyProtection="1">
      <alignment horizontal="left" vertical="center" wrapText="1" indent="1"/>
      <protection hidden="1"/>
    </xf>
    <xf numFmtId="0" fontId="3" fillId="40" borderId="26" xfId="0" applyFont="1" applyFill="1" applyBorder="1" applyAlignment="1" applyProtection="1">
      <alignment horizontal="left" vertical="center" wrapText="1" indent="1"/>
      <protection hidden="1"/>
    </xf>
    <xf numFmtId="0" fontId="3" fillId="40" borderId="17" xfId="0" applyFont="1" applyFill="1" applyBorder="1" applyAlignment="1" applyProtection="1">
      <alignment horizontal="left" vertical="center" wrapText="1" indent="1"/>
      <protection hidden="1"/>
    </xf>
    <xf numFmtId="0" fontId="0" fillId="33" borderId="0" xfId="0" applyFont="1" applyFill="1" applyBorder="1" applyAlignment="1" applyProtection="1">
      <alignment horizontal="left" vertical="center" wrapText="1" indent="1"/>
      <protection locked="0"/>
    </xf>
    <xf numFmtId="0" fontId="42" fillId="34" borderId="36" xfId="0" applyFont="1" applyFill="1" applyBorder="1" applyAlignment="1" applyProtection="1">
      <alignment horizontal="center" vertical="center" wrapText="1"/>
      <protection hidden="1" locked="0"/>
    </xf>
    <xf numFmtId="0" fontId="73" fillId="34" borderId="37" xfId="0" applyFont="1" applyFill="1" applyBorder="1" applyAlignment="1" applyProtection="1">
      <alignment horizontal="center" vertical="center" wrapText="1"/>
      <protection hidden="1" locked="0"/>
    </xf>
    <xf numFmtId="0" fontId="73" fillId="34" borderId="38" xfId="0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 applyProtection="1">
      <alignment horizontal="left" vertical="center" wrapText="1" indent="1"/>
      <protection hidden="1"/>
    </xf>
    <xf numFmtId="0" fontId="13" fillId="0" borderId="39" xfId="0" applyFont="1" applyBorder="1" applyAlignment="1" applyProtection="1">
      <alignment horizontal="left" vertical="center" wrapText="1" indent="1"/>
      <protection hidden="1"/>
    </xf>
    <xf numFmtId="0" fontId="16" fillId="34" borderId="36" xfId="0" applyFont="1" applyFill="1" applyBorder="1" applyAlignment="1" applyProtection="1">
      <alignment horizontal="left" vertical="center" wrapText="1"/>
      <protection locked="0"/>
    </xf>
    <xf numFmtId="0" fontId="4" fillId="34" borderId="37" xfId="0" applyFont="1" applyFill="1" applyBorder="1" applyAlignment="1" applyProtection="1">
      <alignment horizontal="left" vertical="center" wrapText="1"/>
      <protection locked="0"/>
    </xf>
    <xf numFmtId="0" fontId="4" fillId="34" borderId="38" xfId="0" applyFont="1" applyFill="1" applyBorder="1" applyAlignment="1" applyProtection="1">
      <alignment horizontal="left" vertical="center" wrapText="1"/>
      <protection locked="0"/>
    </xf>
    <xf numFmtId="0" fontId="13" fillId="34" borderId="36" xfId="0" applyFont="1" applyFill="1" applyBorder="1" applyAlignment="1" applyProtection="1">
      <alignment horizontal="left" vertical="center" wrapText="1"/>
      <protection locked="0"/>
    </xf>
    <xf numFmtId="0" fontId="0" fillId="34" borderId="37" xfId="0" applyFont="1" applyFill="1" applyBorder="1" applyAlignment="1" applyProtection="1">
      <alignment horizontal="left" vertical="center" wrapText="1"/>
      <protection locked="0"/>
    </xf>
    <xf numFmtId="0" fontId="0" fillId="34" borderId="38" xfId="0" applyFont="1" applyFill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3" fillId="34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indent="1"/>
      <protection hidden="1"/>
    </xf>
    <xf numFmtId="0" fontId="0" fillId="33" borderId="0" xfId="0" applyFill="1" applyBorder="1" applyAlignment="1">
      <alignment horizontal="left" vertical="center" wrapText="1"/>
    </xf>
    <xf numFmtId="0" fontId="13" fillId="33" borderId="4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67" fillId="36" borderId="11" xfId="0" applyFont="1" applyFill="1" applyBorder="1" applyAlignment="1" applyProtection="1">
      <alignment horizontal="center" vertical="center" wrapText="1"/>
      <protection hidden="1"/>
    </xf>
    <xf numFmtId="0" fontId="66" fillId="36" borderId="26" xfId="0" applyFont="1" applyFill="1" applyBorder="1" applyAlignment="1" applyProtection="1">
      <alignment/>
      <protection hidden="1"/>
    </xf>
    <xf numFmtId="0" fontId="66" fillId="36" borderId="17" xfId="0" applyFont="1" applyFill="1" applyBorder="1" applyAlignment="1" applyProtection="1">
      <alignment/>
      <protection hidden="1"/>
    </xf>
    <xf numFmtId="0" fontId="72" fillId="36" borderId="10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horizontal="left" vertical="top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left" vertical="top" wrapText="1" indent="1"/>
      <protection hidden="1"/>
    </xf>
    <xf numFmtId="3" fontId="42" fillId="34" borderId="36" xfId="0" applyNumberFormat="1" applyFont="1" applyFill="1" applyBorder="1" applyAlignment="1" applyProtection="1">
      <alignment horizontal="left" vertical="top"/>
      <protection locked="0"/>
    </xf>
    <xf numFmtId="0" fontId="73" fillId="34" borderId="37" xfId="0" applyFont="1" applyFill="1" applyBorder="1" applyAlignment="1" applyProtection="1">
      <alignment horizontal="left" vertical="top"/>
      <protection locked="0"/>
    </xf>
    <xf numFmtId="0" fontId="73" fillId="34" borderId="38" xfId="0" applyFont="1" applyFill="1" applyBorder="1" applyAlignment="1" applyProtection="1">
      <alignment horizontal="left" vertical="top"/>
      <protection locked="0"/>
    </xf>
    <xf numFmtId="0" fontId="73" fillId="34" borderId="31" xfId="42" applyFont="1" applyFill="1" applyBorder="1" applyAlignment="1" applyProtection="1">
      <alignment horizontal="left" vertical="top"/>
      <protection locked="0"/>
    </xf>
    <xf numFmtId="0" fontId="42" fillId="34" borderId="32" xfId="0" applyFont="1" applyFill="1" applyBorder="1" applyAlignment="1" applyProtection="1">
      <alignment horizontal="left" vertical="top"/>
      <protection locked="0"/>
    </xf>
    <xf numFmtId="0" fontId="42" fillId="34" borderId="33" xfId="0" applyFont="1" applyFill="1" applyBorder="1" applyAlignment="1" applyProtection="1">
      <alignment horizontal="left" vertical="top"/>
      <protection locked="0"/>
    </xf>
    <xf numFmtId="0" fontId="42" fillId="34" borderId="34" xfId="0" applyFont="1" applyFill="1" applyBorder="1" applyAlignment="1" applyProtection="1">
      <alignment horizontal="left" vertical="top"/>
      <protection locked="0"/>
    </xf>
    <xf numFmtId="0" fontId="42" fillId="34" borderId="14" xfId="0" applyFont="1" applyFill="1" applyBorder="1" applyAlignment="1" applyProtection="1">
      <alignment horizontal="left" vertical="top"/>
      <protection locked="0"/>
    </xf>
    <xf numFmtId="0" fontId="42" fillId="34" borderId="35" xfId="0" applyFont="1" applyFill="1" applyBorder="1" applyAlignment="1" applyProtection="1">
      <alignment horizontal="left" vertical="top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/>
    </xf>
    <xf numFmtId="0" fontId="16" fillId="33" borderId="31" xfId="0" applyFont="1" applyFill="1" applyBorder="1" applyAlignment="1" applyProtection="1">
      <alignment horizontal="left" vertical="top" wrapText="1"/>
      <protection locked="0"/>
    </xf>
    <xf numFmtId="0" fontId="4" fillId="33" borderId="32" xfId="0" applyFont="1" applyFill="1" applyBorder="1" applyAlignment="1" applyProtection="1">
      <alignment horizontal="left" vertical="top" wrapText="1"/>
      <protection locked="0"/>
    </xf>
    <xf numFmtId="0" fontId="4" fillId="33" borderId="33" xfId="0" applyFont="1" applyFill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39" xfId="0" applyFont="1" applyFill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" fillId="33" borderId="39" xfId="0" applyFont="1" applyFill="1" applyBorder="1" applyAlignment="1" applyProtection="1">
      <alignment horizontal="left" vertical="top"/>
      <protection locked="0"/>
    </xf>
    <xf numFmtId="0" fontId="4" fillId="33" borderId="34" xfId="0" applyFont="1" applyFill="1" applyBorder="1" applyAlignment="1" applyProtection="1">
      <alignment horizontal="left" vertical="top"/>
      <protection locked="0"/>
    </xf>
    <xf numFmtId="0" fontId="4" fillId="33" borderId="14" xfId="0" applyFont="1" applyFill="1" applyBorder="1" applyAlignment="1" applyProtection="1">
      <alignment horizontal="left" vertical="top"/>
      <protection locked="0"/>
    </xf>
    <xf numFmtId="0" fontId="4" fillId="33" borderId="35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top" wrapText="1"/>
      <protection hidden="1"/>
    </xf>
    <xf numFmtId="0" fontId="13" fillId="0" borderId="39" xfId="0" applyFont="1" applyBorder="1" applyAlignment="1" applyProtection="1">
      <alignment horizontal="right" vertical="top" wrapText="1"/>
      <protection hidden="1"/>
    </xf>
    <xf numFmtId="0" fontId="13" fillId="0" borderId="0" xfId="0" applyFont="1" applyBorder="1" applyAlignment="1" applyProtection="1">
      <alignment horizontal="right" vertical="top" wrapText="1"/>
      <protection/>
    </xf>
    <xf numFmtId="0" fontId="13" fillId="0" borderId="39" xfId="0" applyFont="1" applyBorder="1" applyAlignment="1" applyProtection="1">
      <alignment horizontal="right" vertical="top" wrapText="1"/>
      <protection/>
    </xf>
    <xf numFmtId="0" fontId="13" fillId="0" borderId="0" xfId="0" applyFont="1" applyAlignment="1" applyProtection="1">
      <alignment horizontal="right" vertical="top"/>
      <protection/>
    </xf>
    <xf numFmtId="0" fontId="13" fillId="0" borderId="39" xfId="0" applyFont="1" applyBorder="1" applyAlignment="1" applyProtection="1">
      <alignment horizontal="right" vertical="top"/>
      <protection/>
    </xf>
    <xf numFmtId="0" fontId="0" fillId="0" borderId="0" xfId="0" applyAlignment="1">
      <alignment horizontal="center"/>
    </xf>
    <xf numFmtId="0" fontId="10" fillId="33" borderId="43" xfId="0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11" fillId="33" borderId="43" xfId="0" applyFont="1" applyFill="1" applyBorder="1" applyAlignment="1">
      <alignment horizontal="left" vertical="top" wrapText="1"/>
    </xf>
    <xf numFmtId="0" fontId="11" fillId="33" borderId="44" xfId="0" applyFont="1" applyFill="1" applyBorder="1" applyAlignment="1">
      <alignment horizontal="left" vertical="top" wrapText="1"/>
    </xf>
    <xf numFmtId="0" fontId="11" fillId="33" borderId="25" xfId="0" applyFont="1" applyFill="1" applyBorder="1" applyAlignment="1">
      <alignment horizontal="left" vertical="top" wrapText="1"/>
    </xf>
    <xf numFmtId="0" fontId="11" fillId="33" borderId="43" xfId="0" applyFont="1" applyFill="1" applyBorder="1" applyAlignment="1">
      <alignment horizontal="center" vertical="top" wrapText="1"/>
    </xf>
    <xf numFmtId="0" fontId="11" fillId="33" borderId="44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0" fillId="33" borderId="43" xfId="0" applyFont="1" applyFill="1" applyBorder="1" applyAlignment="1">
      <alignment horizontal="left" vertical="top" wrapText="1"/>
    </xf>
    <xf numFmtId="0" fontId="10" fillId="33" borderId="44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left" vertical="top" wrapText="1"/>
    </xf>
    <xf numFmtId="0" fontId="0" fillId="0" borderId="4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8" fillId="33" borderId="44" xfId="0" applyFont="1" applyFill="1" applyBorder="1" applyAlignment="1">
      <alignment horizontal="left" vertical="top" wrapText="1"/>
    </xf>
    <xf numFmtId="0" fontId="0" fillId="33" borderId="44" xfId="0" applyFill="1" applyBorder="1" applyAlignment="1">
      <alignment vertical="top" wrapText="1"/>
    </xf>
    <xf numFmtId="0" fontId="47" fillId="33" borderId="43" xfId="0" applyFont="1" applyFill="1" applyBorder="1" applyAlignment="1">
      <alignment horizontal="center" vertical="top" wrapText="1"/>
    </xf>
    <xf numFmtId="0" fontId="47" fillId="33" borderId="44" xfId="0" applyFont="1" applyFill="1" applyBorder="1" applyAlignment="1">
      <alignment horizontal="center" vertical="top" wrapText="1"/>
    </xf>
    <xf numFmtId="0" fontId="47" fillId="33" borderId="25" xfId="0" applyFont="1" applyFill="1" applyBorder="1" applyAlignment="1">
      <alignment horizontal="center" vertical="top" wrapText="1"/>
    </xf>
    <xf numFmtId="0" fontId="11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8" fillId="33" borderId="44" xfId="0" applyFont="1" applyFill="1" applyBorder="1" applyAlignment="1">
      <alignment vertical="top" wrapText="1"/>
    </xf>
    <xf numFmtId="0" fontId="28" fillId="33" borderId="43" xfId="0" applyFont="1" applyFill="1" applyBorder="1" applyAlignment="1">
      <alignment horizontal="left" vertical="top" wrapText="1"/>
    </xf>
    <xf numFmtId="0" fontId="28" fillId="33" borderId="25" xfId="0" applyFont="1" applyFill="1" applyBorder="1" applyAlignment="1">
      <alignment horizontal="left" vertical="top" wrapText="1"/>
    </xf>
    <xf numFmtId="0" fontId="30" fillId="33" borderId="43" xfId="0" applyFont="1" applyFill="1" applyBorder="1" applyAlignment="1">
      <alignment horizontal="left" vertical="top" wrapText="1"/>
    </xf>
    <xf numFmtId="0" fontId="44" fillId="33" borderId="43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wrapText="1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 indent="4"/>
    </xf>
    <xf numFmtId="0" fontId="0" fillId="33" borderId="0" xfId="0" applyFill="1" applyAlignment="1">
      <alignment horizontal="left" indent="4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left" indent="4"/>
      <protection locked="0"/>
    </xf>
    <xf numFmtId="0" fontId="0" fillId="33" borderId="0" xfId="0" applyFill="1" applyAlignment="1" applyProtection="1">
      <alignment horizontal="left" indent="4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ont>
        <b/>
        <i val="0"/>
        <color indexed="8"/>
      </font>
      <fill>
        <patternFill patternType="solid">
          <bgColor indexed="41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solid">
          <bgColor indexed="4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fill>
        <patternFill patternType="solid">
          <bgColor rgb="FFCCFFFF"/>
        </patternFill>
      </fill>
      <border/>
    </dxf>
    <dxf>
      <font>
        <b val="0"/>
        <i val="0"/>
        <color rgb="FF000000"/>
      </font>
      <fill>
        <patternFill patternType="none">
          <bgColor indexed="65"/>
        </patternFill>
      </fill>
      <border/>
    </dxf>
    <dxf>
      <font>
        <color rgb="FF000000"/>
      </font>
      <fill>
        <patternFill patternType="solid">
          <bgColor rgb="FFCCFFFF"/>
        </patternFill>
      </fill>
      <border/>
    </dxf>
    <dxf>
      <font>
        <b/>
        <i val="0"/>
        <color rgb="FF0000FF"/>
      </font>
      <fill>
        <patternFill patternType="solid">
          <bgColor rgb="FFCCFFFF"/>
        </patternFill>
      </fill>
      <border/>
    </dxf>
    <dxf>
      <font>
        <b/>
        <i val="0"/>
        <color rgb="FFFF0000"/>
      </font>
      <fill>
        <patternFill>
          <bgColor rgb="FFC0C0C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0000FF"/>
      </font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1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1.75390625" style="0" customWidth="1"/>
    <col min="2" max="2" width="36.00390625" style="0" customWidth="1"/>
    <col min="3" max="3" width="23.875" style="0" customWidth="1"/>
    <col min="4" max="4" width="18.125" style="0" customWidth="1"/>
  </cols>
  <sheetData>
    <row r="1" spans="1:4" ht="31.5" customHeight="1">
      <c r="A1" s="199" t="s">
        <v>208</v>
      </c>
      <c r="B1" s="199"/>
      <c r="C1" s="199"/>
      <c r="D1" s="199"/>
    </row>
    <row r="2" ht="16.5">
      <c r="A2" s="72"/>
    </row>
    <row r="3" ht="16.5">
      <c r="A3" s="73"/>
    </row>
    <row r="4" spans="1:4" ht="31.5">
      <c r="A4" s="74" t="s">
        <v>55</v>
      </c>
      <c r="B4" s="75" t="s">
        <v>189</v>
      </c>
      <c r="C4" s="75" t="s">
        <v>190</v>
      </c>
      <c r="D4" s="75" t="s">
        <v>191</v>
      </c>
    </row>
    <row r="5" spans="1:4" s="81" customFormat="1" ht="31.5">
      <c r="A5" s="78" t="s">
        <v>209</v>
      </c>
      <c r="B5" s="79" t="s">
        <v>192</v>
      </c>
      <c r="C5" s="80" t="s">
        <v>193</v>
      </c>
      <c r="D5" s="80" t="s">
        <v>194</v>
      </c>
    </row>
    <row r="6" spans="1:4" s="81" customFormat="1" ht="31.5">
      <c r="A6" s="78" t="s">
        <v>210</v>
      </c>
      <c r="B6" s="79" t="s">
        <v>192</v>
      </c>
      <c r="C6" s="80" t="s">
        <v>195</v>
      </c>
      <c r="D6" s="80" t="s">
        <v>196</v>
      </c>
    </row>
    <row r="7" spans="1:4" s="81" customFormat="1" ht="31.5">
      <c r="A7" s="78" t="s">
        <v>211</v>
      </c>
      <c r="B7" s="79" t="s">
        <v>197</v>
      </c>
      <c r="C7" s="80" t="s">
        <v>198</v>
      </c>
      <c r="D7" s="80" t="s">
        <v>199</v>
      </c>
    </row>
    <row r="8" spans="1:4" s="81" customFormat="1" ht="31.5">
      <c r="A8" s="78" t="s">
        <v>212</v>
      </c>
      <c r="B8" s="79" t="s">
        <v>197</v>
      </c>
      <c r="C8" s="80" t="s">
        <v>200</v>
      </c>
      <c r="D8" s="80" t="s">
        <v>201</v>
      </c>
    </row>
    <row r="9" spans="1:4" s="81" customFormat="1" ht="31.5">
      <c r="A9" s="78" t="s">
        <v>213</v>
      </c>
      <c r="B9" s="79" t="s">
        <v>202</v>
      </c>
      <c r="C9" s="80" t="s">
        <v>203</v>
      </c>
      <c r="D9" s="80" t="s">
        <v>204</v>
      </c>
    </row>
    <row r="10" spans="1:4" s="81" customFormat="1" ht="31.5">
      <c r="A10" s="78" t="s">
        <v>214</v>
      </c>
      <c r="B10" s="79" t="s">
        <v>205</v>
      </c>
      <c r="C10" s="80" t="s">
        <v>206</v>
      </c>
      <c r="D10" s="82" t="s">
        <v>207</v>
      </c>
    </row>
    <row r="11" ht="16.5">
      <c r="A11" s="73"/>
    </row>
    <row r="12" spans="1:4" ht="12.75">
      <c r="A12" s="200"/>
      <c r="B12" s="201"/>
      <c r="C12" s="201"/>
      <c r="D12" s="201"/>
    </row>
    <row r="13" spans="1:4" ht="54" customHeight="1">
      <c r="A13" s="202" t="s">
        <v>215</v>
      </c>
      <c r="B13" s="202"/>
      <c r="C13" s="202"/>
      <c r="D13" s="202"/>
    </row>
    <row r="14" ht="12.75">
      <c r="A14" s="76"/>
    </row>
    <row r="15" ht="12.75">
      <c r="A15" s="76"/>
    </row>
  </sheetData>
  <sheetProtection password="C93D" sheet="1" objects="1" scenarios="1" selectLockedCells="1"/>
  <mergeCells count="3">
    <mergeCell ref="A1:D1"/>
    <mergeCell ref="A12:D12"/>
    <mergeCell ref="A13:D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P157"/>
  <sheetViews>
    <sheetView tabSelected="1" zoomScalePageLayoutView="0" workbookViewId="0" topLeftCell="A1">
      <selection activeCell="D5" sqref="D5:G5"/>
    </sheetView>
  </sheetViews>
  <sheetFormatPr defaultColWidth="9.00390625" defaultRowHeight="12.75" customHeight="1"/>
  <cols>
    <col min="1" max="1" width="11.625" style="45" customWidth="1"/>
    <col min="2" max="2" width="6.625" style="45" customWidth="1"/>
    <col min="3" max="3" width="8.75390625" style="45" customWidth="1"/>
    <col min="4" max="4" width="10.625" style="45" customWidth="1"/>
    <col min="5" max="5" width="9.125" style="45" customWidth="1"/>
    <col min="6" max="6" width="12.625" style="45" customWidth="1"/>
    <col min="7" max="7" width="12.375" style="45" customWidth="1"/>
    <col min="8" max="8" width="4.625" style="45" customWidth="1"/>
    <col min="9" max="11" width="9.125" style="45" customWidth="1"/>
    <col min="12" max="12" width="7.00390625" style="45" customWidth="1"/>
    <col min="13" max="13" width="9.125" style="45" customWidth="1"/>
    <col min="14" max="14" width="10.25390625" style="45" customWidth="1"/>
    <col min="15" max="15" width="14.125" style="45" customWidth="1"/>
    <col min="16" max="16" width="22.00390625" style="33" customWidth="1"/>
    <col min="17" max="18" width="3.125" style="33" customWidth="1"/>
    <col min="19" max="21" width="3.125" style="33" hidden="1" customWidth="1"/>
    <col min="22" max="40" width="3.125" style="33" customWidth="1"/>
    <col min="41" max="41" width="10.125" style="33" hidden="1" customWidth="1"/>
    <col min="42" max="42" width="10.125" style="33" bestFit="1" customWidth="1"/>
    <col min="43" max="16384" width="9.125" style="33" customWidth="1"/>
  </cols>
  <sheetData>
    <row r="1" spans="1:41" ht="33" customHeight="1">
      <c r="A1" s="316" t="s">
        <v>23</v>
      </c>
      <c r="B1" s="316"/>
      <c r="C1" s="316"/>
      <c r="D1" s="316"/>
      <c r="E1" s="316"/>
      <c r="F1" s="316"/>
      <c r="G1" s="316"/>
      <c r="H1" s="316"/>
      <c r="I1" s="313" t="s">
        <v>11</v>
      </c>
      <c r="J1" s="313"/>
      <c r="K1" s="313"/>
      <c r="L1" s="313"/>
      <c r="M1" s="313"/>
      <c r="N1" s="313"/>
      <c r="O1" s="313"/>
      <c r="P1" s="133">
        <f ca="1">YEAR(TODAY())</f>
        <v>2019</v>
      </c>
      <c r="Q1" s="32"/>
      <c r="R1" s="32"/>
      <c r="S1" s="32"/>
      <c r="T1" s="169" t="s">
        <v>13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160">
        <f ca="1">TODAY()</f>
        <v>43747</v>
      </c>
    </row>
    <row r="2" spans="1:42" ht="21" customHeight="1">
      <c r="A2" s="292" t="str">
        <f>IF(А2&gt;В2,"Форма устарела!  Обратитесь в ЦПКПиПП, ауд. Т-812","НАПРАВЛЕНИЕ НА ПОВЫШЕНИЕ КВАЛИФИКАЦИИ")</f>
        <v>НАПРАВЛЕНИЕ НА ПОВЫШЕНИЕ КВАЛИФИКАЦИИ</v>
      </c>
      <c r="B2" s="292"/>
      <c r="C2" s="292"/>
      <c r="D2" s="292"/>
      <c r="E2" s="292"/>
      <c r="F2" s="292"/>
      <c r="G2" s="292"/>
      <c r="H2" s="34"/>
      <c r="I2" s="298" t="s">
        <v>10</v>
      </c>
      <c r="J2" s="299"/>
      <c r="K2" s="299"/>
      <c r="L2" s="299"/>
      <c r="M2" s="299"/>
      <c r="N2" s="299"/>
      <c r="O2" s="299"/>
      <c r="P2" s="32"/>
      <c r="Q2" s="32"/>
      <c r="R2" s="32"/>
      <c r="S2" s="32"/>
      <c r="T2" s="169" t="s">
        <v>14</v>
      </c>
      <c r="U2" s="164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198">
        <f>44041</f>
        <v>44041</v>
      </c>
      <c r="AP2" s="195"/>
    </row>
    <row r="3" spans="1:41" ht="15.75" customHeight="1">
      <c r="A3" s="293"/>
      <c r="B3" s="293"/>
      <c r="C3" s="293"/>
      <c r="D3" s="293"/>
      <c r="E3" s="293"/>
      <c r="F3" s="293"/>
      <c r="G3" s="293"/>
      <c r="H3" s="36"/>
      <c r="I3" s="299"/>
      <c r="J3" s="299"/>
      <c r="K3" s="299"/>
      <c r="L3" s="299"/>
      <c r="M3" s="299"/>
      <c r="N3" s="299"/>
      <c r="O3" s="299"/>
      <c r="P3" s="32"/>
      <c r="Q3" s="32"/>
      <c r="R3" s="32"/>
      <c r="S3" s="32"/>
      <c r="T3" s="165">
        <f>IF(OR(D11="ассистент",D11="преподаватель",D11="ст.преподаватель",D11="доцент",D11="профессор",D11="зав. кафедрой"),1,0)</f>
        <v>0</v>
      </c>
      <c r="U3" s="164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196"/>
    </row>
    <row r="4" spans="1:41" ht="3.75" customHeight="1">
      <c r="A4" s="35"/>
      <c r="B4" s="35"/>
      <c r="C4" s="35"/>
      <c r="D4" s="35"/>
      <c r="E4" s="35"/>
      <c r="F4" s="35"/>
      <c r="G4" s="35"/>
      <c r="H4" s="37"/>
      <c r="I4" s="294" t="str">
        <f>D5&amp;" "&amp;LEFT(D6)&amp;"."&amp;" "&amp;LEFT(D7)&amp;"., "&amp;IF(LEN(D15)&gt;1,"кафедра",D14)&amp;" "&amp;D15&amp;","&amp;" "&amp;D11</f>
        <v> . .,  , </v>
      </c>
      <c r="J4" s="295"/>
      <c r="K4" s="295"/>
      <c r="L4" s="295"/>
      <c r="M4" s="295"/>
      <c r="N4" s="295"/>
      <c r="O4" s="295"/>
      <c r="P4" s="32"/>
      <c r="Q4" s="32"/>
      <c r="R4" s="32"/>
      <c r="S4" s="32"/>
      <c r="T4" s="164"/>
      <c r="U4" s="164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12.75" customHeight="1">
      <c r="A5" s="300" t="s">
        <v>109</v>
      </c>
      <c r="B5" s="300"/>
      <c r="C5" s="300"/>
      <c r="D5" s="278"/>
      <c r="E5" s="317"/>
      <c r="F5" s="317"/>
      <c r="G5" s="318"/>
      <c r="H5" s="301"/>
      <c r="I5" s="295"/>
      <c r="J5" s="295"/>
      <c r="K5" s="295"/>
      <c r="L5" s="295"/>
      <c r="M5" s="295"/>
      <c r="N5" s="295"/>
      <c r="O5" s="295"/>
      <c r="P5" s="32"/>
      <c r="Q5" s="32"/>
      <c r="R5" s="32"/>
      <c r="S5" s="32"/>
      <c r="T5" s="166">
        <f aca="true" t="shared" si="0" ref="T5:T13">IF(LEN(D5),0,1)</f>
        <v>1</v>
      </c>
      <c r="U5" s="164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12.75" customHeight="1">
      <c r="A6" s="296" t="s">
        <v>110</v>
      </c>
      <c r="B6" s="296"/>
      <c r="C6" s="297"/>
      <c r="D6" s="278"/>
      <c r="E6" s="279"/>
      <c r="F6" s="279"/>
      <c r="G6" s="280"/>
      <c r="H6" s="302"/>
      <c r="I6" s="295"/>
      <c r="J6" s="295"/>
      <c r="K6" s="295"/>
      <c r="L6" s="295"/>
      <c r="M6" s="295"/>
      <c r="N6" s="295"/>
      <c r="O6" s="295"/>
      <c r="P6" s="32"/>
      <c r="Q6" s="32"/>
      <c r="R6" s="32"/>
      <c r="S6" s="32"/>
      <c r="T6" s="166">
        <f t="shared" si="0"/>
        <v>1</v>
      </c>
      <c r="U6" s="164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296" t="s">
        <v>111</v>
      </c>
      <c r="B7" s="296"/>
      <c r="C7" s="297"/>
      <c r="D7" s="278"/>
      <c r="E7" s="279"/>
      <c r="F7" s="279"/>
      <c r="G7" s="280"/>
      <c r="H7" s="302"/>
      <c r="I7" s="295"/>
      <c r="J7" s="295"/>
      <c r="K7" s="295"/>
      <c r="L7" s="295"/>
      <c r="M7" s="295"/>
      <c r="N7" s="295"/>
      <c r="O7" s="295"/>
      <c r="P7" s="32"/>
      <c r="Q7" s="32"/>
      <c r="R7" s="32"/>
      <c r="S7" s="32"/>
      <c r="T7" s="166">
        <f t="shared" si="0"/>
        <v>1</v>
      </c>
      <c r="U7" s="164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 customHeight="1">
      <c r="A8" s="296" t="s">
        <v>112</v>
      </c>
      <c r="B8" s="296"/>
      <c r="C8" s="297"/>
      <c r="D8" s="278"/>
      <c r="E8" s="279"/>
      <c r="F8" s="279"/>
      <c r="G8" s="280"/>
      <c r="H8" s="302"/>
      <c r="I8" s="314" t="s">
        <v>487</v>
      </c>
      <c r="J8" s="314"/>
      <c r="K8" s="314"/>
      <c r="L8" s="314"/>
      <c r="M8" s="314"/>
      <c r="N8" s="314"/>
      <c r="O8" s="314"/>
      <c r="P8" s="32"/>
      <c r="Q8" s="32"/>
      <c r="R8" s="32"/>
      <c r="S8" s="32"/>
      <c r="T8" s="166">
        <f t="shared" si="0"/>
        <v>1</v>
      </c>
      <c r="U8" s="164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 customHeight="1">
      <c r="A9" s="296" t="s">
        <v>113</v>
      </c>
      <c r="B9" s="296"/>
      <c r="C9" s="297"/>
      <c r="D9" s="278"/>
      <c r="E9" s="279"/>
      <c r="F9" s="279"/>
      <c r="G9" s="280"/>
      <c r="H9" s="302"/>
      <c r="I9" s="315"/>
      <c r="J9" s="315"/>
      <c r="K9" s="315"/>
      <c r="L9" s="315"/>
      <c r="M9" s="315"/>
      <c r="N9" s="315"/>
      <c r="O9" s="315"/>
      <c r="P9" s="32"/>
      <c r="Q9" s="32"/>
      <c r="R9" s="32"/>
      <c r="S9" s="32"/>
      <c r="T9" s="166">
        <f t="shared" si="0"/>
        <v>1</v>
      </c>
      <c r="U9" s="164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 customHeight="1">
      <c r="A10" s="296" t="s">
        <v>114</v>
      </c>
      <c r="B10" s="296"/>
      <c r="C10" s="297"/>
      <c r="D10" s="278"/>
      <c r="E10" s="279"/>
      <c r="F10" s="279"/>
      <c r="G10" s="280"/>
      <c r="H10" s="302"/>
      <c r="I10" s="269"/>
      <c r="J10" s="270"/>
      <c r="K10" s="270"/>
      <c r="L10" s="270"/>
      <c r="M10" s="270"/>
      <c r="N10" s="270"/>
      <c r="O10" s="271"/>
      <c r="P10" s="268"/>
      <c r="Q10" s="32"/>
      <c r="R10" s="32"/>
      <c r="S10" s="32"/>
      <c r="T10" s="166">
        <f t="shared" si="0"/>
        <v>1</v>
      </c>
      <c r="U10" s="164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 customHeight="1">
      <c r="A11" s="296" t="s">
        <v>116</v>
      </c>
      <c r="B11" s="296"/>
      <c r="C11" s="297"/>
      <c r="D11" s="278"/>
      <c r="E11" s="279"/>
      <c r="F11" s="279"/>
      <c r="G11" s="280"/>
      <c r="H11" s="302"/>
      <c r="I11" s="272"/>
      <c r="J11" s="273"/>
      <c r="K11" s="273"/>
      <c r="L11" s="273"/>
      <c r="M11" s="273"/>
      <c r="N11" s="273"/>
      <c r="O11" s="274"/>
      <c r="P11" s="268"/>
      <c r="Q11" s="32"/>
      <c r="R11" s="32"/>
      <c r="S11" s="32"/>
      <c r="T11" s="166">
        <f t="shared" si="0"/>
        <v>1</v>
      </c>
      <c r="U11" s="164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12.75" customHeight="1">
      <c r="A12" s="296" t="s">
        <v>223</v>
      </c>
      <c r="B12" s="296"/>
      <c r="C12" s="297"/>
      <c r="D12" s="278"/>
      <c r="E12" s="279"/>
      <c r="F12" s="279"/>
      <c r="G12" s="280"/>
      <c r="H12" s="302"/>
      <c r="I12" s="275" t="s">
        <v>230</v>
      </c>
      <c r="J12" s="276"/>
      <c r="K12" s="276"/>
      <c r="L12" s="276"/>
      <c r="M12" s="276"/>
      <c r="N12" s="276"/>
      <c r="O12" s="276"/>
      <c r="P12" s="32"/>
      <c r="Q12" s="32"/>
      <c r="R12" s="32"/>
      <c r="S12" s="32"/>
      <c r="T12" s="166">
        <f t="shared" si="0"/>
        <v>1</v>
      </c>
      <c r="U12" s="164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 customHeight="1">
      <c r="A13" s="296" t="s">
        <v>224</v>
      </c>
      <c r="B13" s="296"/>
      <c r="C13" s="297"/>
      <c r="D13" s="278"/>
      <c r="E13" s="279"/>
      <c r="F13" s="279"/>
      <c r="G13" s="280"/>
      <c r="H13" s="302"/>
      <c r="I13" s="277"/>
      <c r="J13" s="277"/>
      <c r="K13" s="277"/>
      <c r="L13" s="277"/>
      <c r="M13" s="277"/>
      <c r="N13" s="277"/>
      <c r="O13" s="277"/>
      <c r="P13" s="32"/>
      <c r="Q13" s="32"/>
      <c r="R13" s="32"/>
      <c r="S13" s="32"/>
      <c r="T13" s="166">
        <f t="shared" si="0"/>
        <v>1</v>
      </c>
      <c r="U13" s="164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ht="52.5" customHeight="1">
      <c r="A14" s="326" t="s">
        <v>9</v>
      </c>
      <c r="B14" s="326"/>
      <c r="C14" s="327"/>
      <c r="D14" s="323"/>
      <c r="E14" s="324"/>
      <c r="F14" s="324"/>
      <c r="G14" s="325"/>
      <c r="H14" s="302"/>
      <c r="I14" s="304"/>
      <c r="J14" s="305"/>
      <c r="K14" s="305"/>
      <c r="L14" s="305"/>
      <c r="M14" s="305"/>
      <c r="N14" s="305"/>
      <c r="O14" s="306"/>
      <c r="P14" s="32"/>
      <c r="Q14" s="32"/>
      <c r="R14" s="32"/>
      <c r="S14" s="32"/>
      <c r="T14" s="166">
        <f>IF(LEN(D14),0,1)</f>
        <v>1</v>
      </c>
      <c r="U14" s="164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161"/>
    </row>
    <row r="15" spans="1:41" ht="39.75" customHeight="1">
      <c r="A15" s="296" t="s">
        <v>29</v>
      </c>
      <c r="B15" s="296"/>
      <c r="C15" s="297"/>
      <c r="D15" s="331"/>
      <c r="E15" s="332"/>
      <c r="F15" s="332"/>
      <c r="G15" s="333"/>
      <c r="H15" s="302"/>
      <c r="I15" s="307"/>
      <c r="J15" s="308"/>
      <c r="K15" s="308"/>
      <c r="L15" s="308"/>
      <c r="M15" s="308"/>
      <c r="N15" s="308"/>
      <c r="O15" s="309"/>
      <c r="P15" s="32"/>
      <c r="Q15" s="32"/>
      <c r="R15" s="32"/>
      <c r="S15" s="32"/>
      <c r="T15" s="166">
        <f>IF(OR(LEN(D15),$T$3=0),0,1)</f>
        <v>0</v>
      </c>
      <c r="U15" s="164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ht="48.75" customHeight="1">
      <c r="A16" s="296" t="s">
        <v>117</v>
      </c>
      <c r="B16" s="296"/>
      <c r="C16" s="297"/>
      <c r="D16" s="328"/>
      <c r="E16" s="329"/>
      <c r="F16" s="329"/>
      <c r="G16" s="330"/>
      <c r="H16" s="302"/>
      <c r="I16" s="310"/>
      <c r="J16" s="311"/>
      <c r="K16" s="311"/>
      <c r="L16" s="311"/>
      <c r="M16" s="311"/>
      <c r="N16" s="311"/>
      <c r="O16" s="312"/>
      <c r="P16" s="32"/>
      <c r="Q16" s="32"/>
      <c r="R16" s="32"/>
      <c r="S16" s="32"/>
      <c r="T16" s="166">
        <f>IF(OR(LEN(D15),$T$3=0),0,1)</f>
        <v>0</v>
      </c>
      <c r="U16" s="164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16.5" customHeight="1">
      <c r="A17" s="296" t="s">
        <v>118</v>
      </c>
      <c r="B17" s="296"/>
      <c r="C17" s="297"/>
      <c r="D17" s="278"/>
      <c r="E17" s="279"/>
      <c r="F17" s="279"/>
      <c r="G17" s="280"/>
      <c r="H17" s="302"/>
      <c r="I17" s="275" t="s">
        <v>221</v>
      </c>
      <c r="J17" s="334"/>
      <c r="K17" s="334"/>
      <c r="L17" s="334"/>
      <c r="M17" s="334"/>
      <c r="N17" s="334"/>
      <c r="O17" s="334"/>
      <c r="P17" s="32"/>
      <c r="Q17" s="32"/>
      <c r="R17" s="32"/>
      <c r="S17" s="32"/>
      <c r="T17" s="166">
        <f>IF(LEN(D17),0,1)</f>
        <v>1</v>
      </c>
      <c r="U17" s="164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2.75" customHeight="1">
      <c r="A18" s="338"/>
      <c r="B18" s="338"/>
      <c r="C18" s="338"/>
      <c r="D18" s="338"/>
      <c r="E18" s="338"/>
      <c r="F18" s="338"/>
      <c r="G18" s="338"/>
      <c r="H18" s="302"/>
      <c r="I18" s="335"/>
      <c r="J18" s="335"/>
      <c r="K18" s="335"/>
      <c r="L18" s="335"/>
      <c r="M18" s="335"/>
      <c r="N18" s="335"/>
      <c r="O18" s="335"/>
      <c r="P18" s="32"/>
      <c r="Q18" s="32"/>
      <c r="R18" s="32"/>
      <c r="S18" s="32"/>
      <c r="T18" s="164"/>
      <c r="U18" s="164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ht="17.25" customHeight="1">
      <c r="A19" s="336" t="s">
        <v>28</v>
      </c>
      <c r="B19" s="336"/>
      <c r="C19" s="336"/>
      <c r="D19" s="336"/>
      <c r="E19" s="336"/>
      <c r="F19" s="336"/>
      <c r="G19" s="336"/>
      <c r="H19" s="302"/>
      <c r="I19" s="335"/>
      <c r="J19" s="335"/>
      <c r="K19" s="335"/>
      <c r="L19" s="335"/>
      <c r="M19" s="335"/>
      <c r="N19" s="335"/>
      <c r="O19" s="335"/>
      <c r="P19" s="32"/>
      <c r="Q19" s="32"/>
      <c r="R19" s="32"/>
      <c r="S19" s="32"/>
      <c r="T19" s="166">
        <f>IF(LEN(A19),0,1)</f>
        <v>0</v>
      </c>
      <c r="U19" s="164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ht="20.25" customHeight="1">
      <c r="A20" s="336"/>
      <c r="B20" s="336"/>
      <c r="C20" s="336"/>
      <c r="D20" s="337"/>
      <c r="E20" s="337"/>
      <c r="F20" s="337"/>
      <c r="G20" s="337"/>
      <c r="H20" s="302"/>
      <c r="I20" s="361"/>
      <c r="J20" s="362"/>
      <c r="K20" s="362"/>
      <c r="L20" s="362"/>
      <c r="M20" s="362"/>
      <c r="N20" s="362"/>
      <c r="O20" s="363"/>
      <c r="P20" s="32"/>
      <c r="Q20" s="32"/>
      <c r="R20" s="32"/>
      <c r="S20" s="32"/>
      <c r="T20" s="164"/>
      <c r="U20" s="16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ht="12.75" customHeight="1">
      <c r="A21" s="375" t="s">
        <v>16</v>
      </c>
      <c r="B21" s="375"/>
      <c r="C21" s="376"/>
      <c r="D21" s="350"/>
      <c r="E21" s="351"/>
      <c r="F21" s="351"/>
      <c r="G21" s="352"/>
      <c r="H21" s="302"/>
      <c r="I21" s="364"/>
      <c r="J21" s="365"/>
      <c r="K21" s="365"/>
      <c r="L21" s="365"/>
      <c r="M21" s="365"/>
      <c r="N21" s="365"/>
      <c r="O21" s="366"/>
      <c r="P21" s="32"/>
      <c r="Q21" s="32"/>
      <c r="R21" s="32"/>
      <c r="S21" s="32"/>
      <c r="T21" s="166">
        <f>IF(LEN(D21),0,1)</f>
        <v>1</v>
      </c>
      <c r="U21" s="164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s="41" customFormat="1" ht="12.75" customHeight="1">
      <c r="A22" s="377" t="s">
        <v>119</v>
      </c>
      <c r="B22" s="377"/>
      <c r="C22" s="378"/>
      <c r="D22" s="353"/>
      <c r="E22" s="354"/>
      <c r="F22" s="354"/>
      <c r="G22" s="355"/>
      <c r="H22" s="302"/>
      <c r="I22" s="367"/>
      <c r="J22" s="368"/>
      <c r="K22" s="368"/>
      <c r="L22" s="368"/>
      <c r="M22" s="368"/>
      <c r="N22" s="368"/>
      <c r="O22" s="369"/>
      <c r="P22" s="40"/>
      <c r="Q22" s="40"/>
      <c r="R22" s="40"/>
      <c r="S22" s="40"/>
      <c r="T22" s="167"/>
      <c r="U22" s="168">
        <f>IF(LEN(D22),0,1)</f>
        <v>1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</row>
    <row r="23" spans="1:41" ht="2.25" customHeight="1">
      <c r="A23" s="377"/>
      <c r="B23" s="377"/>
      <c r="C23" s="378"/>
      <c r="D23" s="356"/>
      <c r="E23" s="357"/>
      <c r="F23" s="357"/>
      <c r="G23" s="358"/>
      <c r="H23" s="302"/>
      <c r="I23" s="367"/>
      <c r="J23" s="368"/>
      <c r="K23" s="368"/>
      <c r="L23" s="368"/>
      <c r="M23" s="368"/>
      <c r="N23" s="368"/>
      <c r="O23" s="369"/>
      <c r="P23" s="32"/>
      <c r="Q23" s="32"/>
      <c r="R23" s="32"/>
      <c r="S23" s="32"/>
      <c r="T23" s="164"/>
      <c r="U23" s="164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.5" customHeight="1">
      <c r="A24" s="42"/>
      <c r="B24" s="38"/>
      <c r="C24" s="38"/>
      <c r="D24" s="38"/>
      <c r="E24" s="38"/>
      <c r="F24" s="38"/>
      <c r="G24" s="38"/>
      <c r="H24" s="302"/>
      <c r="I24" s="367"/>
      <c r="J24" s="368"/>
      <c r="K24" s="368"/>
      <c r="L24" s="368"/>
      <c r="M24" s="368"/>
      <c r="N24" s="368"/>
      <c r="O24" s="369"/>
      <c r="P24" s="32"/>
      <c r="Q24" s="32"/>
      <c r="R24" s="32"/>
      <c r="S24" s="32"/>
      <c r="T24" s="164"/>
      <c r="U24" s="164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3.75" customHeight="1">
      <c r="A25" s="38"/>
      <c r="B25" s="38"/>
      <c r="C25" s="38"/>
      <c r="D25" s="38"/>
      <c r="E25" s="38"/>
      <c r="F25" s="38"/>
      <c r="G25" s="38"/>
      <c r="H25" s="302"/>
      <c r="I25" s="367"/>
      <c r="J25" s="368"/>
      <c r="K25" s="368"/>
      <c r="L25" s="368"/>
      <c r="M25" s="368"/>
      <c r="N25" s="368"/>
      <c r="O25" s="369"/>
      <c r="P25" s="32"/>
      <c r="Q25" s="32"/>
      <c r="R25" s="32"/>
      <c r="S25" s="32"/>
      <c r="T25" s="164"/>
      <c r="U25" s="164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ht="12.75" customHeight="1">
      <c r="A26" s="349" t="str">
        <f>D5&amp;" "&amp;LEFT(D6)&amp;"."&amp;" "&amp;LEFT(D7)&amp;"."&amp;"  направляется на курсы повышения квалификации в ЦПКП и ПП"</f>
        <v> . .  направляется на курсы повышения квалификации в ЦПКП и ПП</v>
      </c>
      <c r="B26" s="349"/>
      <c r="C26" s="349"/>
      <c r="D26" s="349"/>
      <c r="E26" s="349"/>
      <c r="F26" s="349"/>
      <c r="G26" s="349"/>
      <c r="H26" s="302"/>
      <c r="I26" s="367"/>
      <c r="J26" s="368"/>
      <c r="K26" s="368"/>
      <c r="L26" s="368"/>
      <c r="M26" s="368"/>
      <c r="N26" s="368"/>
      <c r="O26" s="369"/>
      <c r="P26" s="32"/>
      <c r="Q26" s="32"/>
      <c r="R26" s="32"/>
      <c r="S26" s="32"/>
      <c r="T26" s="166">
        <f>IF(LEN(D27),0,1)</f>
        <v>1</v>
      </c>
      <c r="U26" s="164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3.5" customHeight="1">
      <c r="A27" s="373" t="s">
        <v>222</v>
      </c>
      <c r="B27" s="373"/>
      <c r="C27" s="374"/>
      <c r="D27" s="97"/>
      <c r="E27" s="43" t="s">
        <v>120</v>
      </c>
      <c r="F27" s="97"/>
      <c r="G27" s="44" t="s">
        <v>121</v>
      </c>
      <c r="H27" s="302"/>
      <c r="I27" s="370"/>
      <c r="J27" s="371"/>
      <c r="K27" s="371"/>
      <c r="L27" s="371"/>
      <c r="M27" s="371"/>
      <c r="N27" s="371"/>
      <c r="O27" s="372"/>
      <c r="P27" s="32"/>
      <c r="Q27" s="32"/>
      <c r="R27" s="32"/>
      <c r="S27" s="32"/>
      <c r="T27" s="166">
        <f>IF(LEN(F27),0,1)</f>
        <v>1</v>
      </c>
      <c r="U27" s="164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6" customHeight="1">
      <c r="A28" s="44"/>
      <c r="B28" s="44"/>
      <c r="C28" s="44"/>
      <c r="D28" s="44"/>
      <c r="E28" s="44"/>
      <c r="F28" s="44"/>
      <c r="G28" s="44"/>
      <c r="H28" s="302"/>
      <c r="I28" s="131"/>
      <c r="J28" s="131"/>
      <c r="K28" s="131"/>
      <c r="L28" s="131"/>
      <c r="M28" s="131"/>
      <c r="N28" s="131"/>
      <c r="O28" s="131"/>
      <c r="P28" s="32"/>
      <c r="Q28" s="32"/>
      <c r="R28" s="32"/>
      <c r="S28" s="32"/>
      <c r="T28" s="166"/>
      <c r="U28" s="164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</row>
    <row r="29" spans="1:41" ht="21" customHeight="1">
      <c r="A29" s="359" t="s">
        <v>12</v>
      </c>
      <c r="B29" s="360"/>
      <c r="C29" s="172" t="s">
        <v>30</v>
      </c>
      <c r="D29" s="340" t="s">
        <v>22</v>
      </c>
      <c r="E29" s="341"/>
      <c r="F29" s="341"/>
      <c r="G29" s="174" t="s">
        <v>488</v>
      </c>
      <c r="H29" s="302"/>
      <c r="I29" s="339" t="s">
        <v>24</v>
      </c>
      <c r="J29" s="339"/>
      <c r="K29" s="339"/>
      <c r="L29" s="339"/>
      <c r="M29" s="339"/>
      <c r="N29" s="339"/>
      <c r="O29" s="339"/>
      <c r="P29" s="32"/>
      <c r="Q29" s="32"/>
      <c r="R29" s="32"/>
      <c r="S29" s="32"/>
      <c r="T29" s="166">
        <f>IF(LEN(G29)&gt;8,0,1)</f>
        <v>1</v>
      </c>
      <c r="U29" s="164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43.5" customHeight="1">
      <c r="A30" s="303" t="str">
        <f>"Директор института  ___________________"</f>
        <v>Директор института  ___________________</v>
      </c>
      <c r="B30" s="303"/>
      <c r="C30" s="303"/>
      <c r="D30" s="303"/>
      <c r="E30" s="303"/>
      <c r="F30" s="303"/>
      <c r="G30" s="303"/>
      <c r="H30" s="302"/>
      <c r="I30" s="347" t="str">
        <f>IF(T3=0,"Руководитель подразделения","Зав.кафедрой")&amp;"  _________________"</f>
        <v>Руководитель подразделения  _________________</v>
      </c>
      <c r="J30" s="348"/>
      <c r="K30" s="348"/>
      <c r="L30" s="348"/>
      <c r="M30" s="348"/>
      <c r="N30" s="348"/>
      <c r="O30" s="348"/>
      <c r="P30" s="32"/>
      <c r="Q30" s="32"/>
      <c r="R30" s="32"/>
      <c r="S30" s="32"/>
      <c r="T30" s="166">
        <f>SUM(T5:T27)+T29</f>
        <v>15</v>
      </c>
      <c r="U30" s="164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ht="15.75" customHeight="1">
      <c r="A31" s="44"/>
      <c r="B31" s="44"/>
      <c r="C31" s="44" t="str">
        <f>IF(LEN(D5)=0,"М.П.",IF(AND(LEN(D5)&gt;0,Проверка=0),"М.П."," "))</f>
        <v>М.П.</v>
      </c>
      <c r="D31" s="44"/>
      <c r="E31" s="44"/>
      <c r="F31" s="44"/>
      <c r="G31" s="44"/>
      <c r="H31" s="302"/>
      <c r="I31" s="346"/>
      <c r="J31" s="299"/>
      <c r="K31" s="299"/>
      <c r="L31" s="299"/>
      <c r="M31" s="299"/>
      <c r="N31" s="299"/>
      <c r="O31" s="299"/>
      <c r="P31" s="32"/>
      <c r="Q31" s="32"/>
      <c r="R31" s="32"/>
      <c r="S31" s="32"/>
      <c r="T31" s="170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9.5" customHeight="1">
      <c r="A32" s="173"/>
      <c r="B32" s="163"/>
      <c r="C32" s="163"/>
      <c r="D32" s="163"/>
      <c r="E32" s="163"/>
      <c r="F32" s="163"/>
      <c r="G32" s="163"/>
      <c r="H32" s="302"/>
      <c r="I32" s="299"/>
      <c r="J32" s="299"/>
      <c r="K32" s="299"/>
      <c r="L32" s="299"/>
      <c r="M32" s="299"/>
      <c r="N32" s="299"/>
      <c r="O32" s="299"/>
      <c r="P32" s="32"/>
      <c r="Q32" s="32"/>
      <c r="R32" s="32"/>
      <c r="S32" s="32"/>
      <c r="T32" s="171" t="s">
        <v>488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2.75" customHeight="1">
      <c r="A33" s="132"/>
      <c r="B33" s="132"/>
      <c r="C33" s="132"/>
      <c r="D33" s="132"/>
      <c r="E33" s="132"/>
      <c r="F33" s="132"/>
      <c r="G33" s="132"/>
      <c r="H33" s="4"/>
      <c r="I33" s="299"/>
      <c r="J33" s="299"/>
      <c r="K33" s="299"/>
      <c r="L33" s="299"/>
      <c r="M33" s="299"/>
      <c r="N33" s="299"/>
      <c r="O33" s="299"/>
      <c r="P33" s="32"/>
      <c r="Q33" s="32"/>
      <c r="R33" s="32"/>
      <c r="S33" s="32"/>
      <c r="T33" s="171" t="s">
        <v>15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3" customHeight="1">
      <c r="A34" s="132"/>
      <c r="B34" s="132"/>
      <c r="C34" s="132"/>
      <c r="D34" s="132"/>
      <c r="E34" s="132"/>
      <c r="F34" s="132"/>
      <c r="G34" s="132"/>
      <c r="H34" s="4"/>
      <c r="I34" s="299"/>
      <c r="J34" s="299"/>
      <c r="K34" s="299"/>
      <c r="L34" s="299"/>
      <c r="M34" s="299"/>
      <c r="N34" s="299"/>
      <c r="O34" s="299"/>
      <c r="P34" s="32"/>
      <c r="Q34" s="32"/>
      <c r="R34" s="32"/>
      <c r="S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2.75" customHeight="1">
      <c r="A35" s="132"/>
      <c r="B35" s="132"/>
      <c r="C35" s="132"/>
      <c r="D35" s="197"/>
      <c r="E35" s="132"/>
      <c r="F35" s="132"/>
      <c r="G35" s="132"/>
      <c r="I35" s="38"/>
      <c r="J35" s="38"/>
      <c r="K35" s="38"/>
      <c r="L35" s="38"/>
      <c r="M35" s="38"/>
      <c r="N35" s="38"/>
      <c r="O35" s="38"/>
      <c r="P35" s="162"/>
      <c r="Q35" s="32"/>
      <c r="R35" s="32"/>
      <c r="S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12.75" customHeight="1">
      <c r="A36" s="133"/>
      <c r="B36" s="132"/>
      <c r="C36" s="133"/>
      <c r="D36" s="183" t="s">
        <v>229</v>
      </c>
      <c r="E36" s="132"/>
      <c r="F36" s="132"/>
      <c r="G36" s="132"/>
      <c r="I36" s="38"/>
      <c r="J36" s="38"/>
      <c r="K36" s="38"/>
      <c r="L36" s="38"/>
      <c r="M36" s="38"/>
      <c r="N36" s="38"/>
      <c r="O36" s="38"/>
      <c r="P36" s="32"/>
      <c r="Q36" s="32"/>
      <c r="R36" s="32"/>
      <c r="S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12.75" customHeight="1">
      <c r="A37" s="133"/>
      <c r="B37" s="132"/>
      <c r="C37" s="133"/>
      <c r="D37" s="183" t="s">
        <v>17</v>
      </c>
      <c r="E37" s="132"/>
      <c r="F37" s="132"/>
      <c r="G37" s="132"/>
      <c r="I37" s="38"/>
      <c r="J37" s="38"/>
      <c r="K37" s="38"/>
      <c r="L37" s="38"/>
      <c r="M37" s="38"/>
      <c r="N37" s="38"/>
      <c r="O37" s="38"/>
      <c r="P37" s="32"/>
      <c r="Q37" s="32"/>
      <c r="R37" s="32"/>
      <c r="S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2.75" customHeight="1">
      <c r="A38" s="133"/>
      <c r="B38" s="132"/>
      <c r="C38" s="133"/>
      <c r="D38" s="183" t="s">
        <v>226</v>
      </c>
      <c r="E38" s="132"/>
      <c r="F38" s="132"/>
      <c r="G38" s="132"/>
      <c r="I38" s="38"/>
      <c r="J38" s="38"/>
      <c r="K38" s="38"/>
      <c r="L38" s="38"/>
      <c r="M38" s="38"/>
      <c r="N38" s="38"/>
      <c r="O38" s="38"/>
      <c r="P38" s="32"/>
      <c r="Q38" s="32"/>
      <c r="R38" s="32"/>
      <c r="S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2.75" customHeight="1">
      <c r="A39" s="133" t="s">
        <v>122</v>
      </c>
      <c r="B39" s="132"/>
      <c r="C39" s="133"/>
      <c r="D39" s="183" t="s">
        <v>18</v>
      </c>
      <c r="E39" s="132"/>
      <c r="F39" s="133" t="s">
        <v>225</v>
      </c>
      <c r="G39" s="132"/>
      <c r="I39" s="38"/>
      <c r="J39" s="38"/>
      <c r="K39" s="38"/>
      <c r="L39" s="38"/>
      <c r="M39" s="38"/>
      <c r="N39" s="38"/>
      <c r="O39" s="38"/>
      <c r="P39" s="32"/>
      <c r="Q39" s="32"/>
      <c r="R39" s="32"/>
      <c r="S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ht="12.75" customHeight="1">
      <c r="A40" s="133" t="s">
        <v>123</v>
      </c>
      <c r="B40" s="132"/>
      <c r="C40" s="133"/>
      <c r="D40" s="183" t="s">
        <v>227</v>
      </c>
      <c r="E40" s="132"/>
      <c r="F40" s="133" t="s">
        <v>479</v>
      </c>
      <c r="G40" s="132"/>
      <c r="I40" s="38"/>
      <c r="J40" s="38"/>
      <c r="K40" s="38"/>
      <c r="L40" s="38"/>
      <c r="M40" s="38"/>
      <c r="N40" s="38"/>
      <c r="O40" s="38"/>
      <c r="P40" s="32"/>
      <c r="Q40" s="32"/>
      <c r="R40" s="32"/>
      <c r="S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12.75" customHeight="1">
      <c r="A41" s="133"/>
      <c r="B41" s="132"/>
      <c r="C41" s="133"/>
      <c r="D41" s="183" t="s">
        <v>228</v>
      </c>
      <c r="E41" s="132"/>
      <c r="F41" s="133" t="s">
        <v>480</v>
      </c>
      <c r="G41" s="132"/>
      <c r="I41" s="38"/>
      <c r="J41" s="38"/>
      <c r="K41" s="38"/>
      <c r="L41" s="38"/>
      <c r="M41" s="38"/>
      <c r="N41" s="38"/>
      <c r="O41" s="38"/>
      <c r="P41" s="32"/>
      <c r="Q41" s="32"/>
      <c r="R41" s="32"/>
      <c r="S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2.75" customHeight="1">
      <c r="A42" s="133"/>
      <c r="B42" s="132"/>
      <c r="C42" s="133"/>
      <c r="D42" s="183" t="s">
        <v>36</v>
      </c>
      <c r="E42" s="132"/>
      <c r="F42" s="132"/>
      <c r="G42" s="132"/>
      <c r="I42" s="38"/>
      <c r="J42" s="38"/>
      <c r="K42" s="38"/>
      <c r="L42" s="38"/>
      <c r="M42" s="38"/>
      <c r="N42" s="38"/>
      <c r="O42" s="38"/>
      <c r="P42" s="32"/>
      <c r="Q42" s="32"/>
      <c r="R42" s="32"/>
      <c r="S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ht="97.5" customHeight="1">
      <c r="A43" s="38"/>
      <c r="B43" s="38"/>
      <c r="C43" s="38"/>
      <c r="D43" s="19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2"/>
      <c r="Q43" s="32"/>
      <c r="R43" s="32"/>
      <c r="S43" s="128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s="48" customFormat="1" ht="69.75" customHeight="1" hidden="1">
      <c r="A44" s="227" t="s">
        <v>32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9"/>
      <c r="P44" s="47"/>
      <c r="Q44" s="47"/>
      <c r="R44" s="47"/>
      <c r="S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41" s="48" customFormat="1" ht="10.5" customHeight="1" hidden="1">
      <c r="A45" s="233" t="s">
        <v>471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5"/>
      <c r="N45" s="235"/>
      <c r="O45" s="46"/>
      <c r="P45" s="47"/>
      <c r="Q45" s="47"/>
      <c r="R45" s="47"/>
      <c r="S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32.25" customHeight="1" hidden="1">
      <c r="A46" s="139" t="s">
        <v>55</v>
      </c>
      <c r="B46" s="345" t="s">
        <v>124</v>
      </c>
      <c r="C46" s="345"/>
      <c r="D46" s="345"/>
      <c r="E46" s="345"/>
      <c r="F46" s="345"/>
      <c r="G46" s="345"/>
      <c r="H46" s="345"/>
      <c r="I46" s="345"/>
      <c r="J46" s="345"/>
      <c r="K46" s="345"/>
      <c r="L46" s="140" t="s">
        <v>56</v>
      </c>
      <c r="M46" s="342" t="s">
        <v>39</v>
      </c>
      <c r="N46" s="343"/>
      <c r="O46" s="344"/>
      <c r="P46" s="141" t="s">
        <v>235</v>
      </c>
      <c r="Q46" s="47"/>
      <c r="R46" s="4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s="41" customFormat="1" ht="6" customHeight="1" hidden="1">
      <c r="A47" s="142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4"/>
      <c r="M47" s="236"/>
      <c r="N47" s="237"/>
      <c r="O47" s="238"/>
      <c r="P47" s="145"/>
      <c r="Q47" s="47"/>
      <c r="R47" s="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s="41" customFormat="1" ht="24.75" customHeight="1" hidden="1">
      <c r="A48" s="146">
        <v>1</v>
      </c>
      <c r="B48" s="230" t="s">
        <v>475</v>
      </c>
      <c r="C48" s="231" t="s">
        <v>46</v>
      </c>
      <c r="D48" s="231" t="s">
        <v>46</v>
      </c>
      <c r="E48" s="231" t="s">
        <v>46</v>
      </c>
      <c r="F48" s="231" t="s">
        <v>46</v>
      </c>
      <c r="G48" s="231" t="s">
        <v>46</v>
      </c>
      <c r="H48" s="231" t="s">
        <v>46</v>
      </c>
      <c r="I48" s="231" t="s">
        <v>46</v>
      </c>
      <c r="J48" s="231" t="s">
        <v>46</v>
      </c>
      <c r="K48" s="232" t="s">
        <v>46</v>
      </c>
      <c r="L48" s="146">
        <v>72</v>
      </c>
      <c r="M48" s="209" t="s">
        <v>25</v>
      </c>
      <c r="N48" s="210"/>
      <c r="O48" s="211"/>
      <c r="P48" s="147"/>
      <c r="Q48" s="47"/>
      <c r="R48" s="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s="41" customFormat="1" ht="24.75" customHeight="1" hidden="1">
      <c r="A49" s="146">
        <v>2</v>
      </c>
      <c r="B49" s="230" t="s">
        <v>481</v>
      </c>
      <c r="C49" s="231" t="s">
        <v>46</v>
      </c>
      <c r="D49" s="231" t="s">
        <v>46</v>
      </c>
      <c r="E49" s="231" t="s">
        <v>46</v>
      </c>
      <c r="F49" s="231" t="s">
        <v>46</v>
      </c>
      <c r="G49" s="231" t="s">
        <v>46</v>
      </c>
      <c r="H49" s="231" t="s">
        <v>46</v>
      </c>
      <c r="I49" s="231" t="s">
        <v>46</v>
      </c>
      <c r="J49" s="231" t="s">
        <v>46</v>
      </c>
      <c r="K49" s="232" t="s">
        <v>46</v>
      </c>
      <c r="L49" s="146">
        <v>72</v>
      </c>
      <c r="M49" s="209" t="s">
        <v>25</v>
      </c>
      <c r="N49" s="210"/>
      <c r="O49" s="211"/>
      <c r="P49" s="147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spans="1:41" s="41" customFormat="1" ht="24.75" customHeight="1" hidden="1">
      <c r="A50" s="146">
        <v>3</v>
      </c>
      <c r="B50" s="230" t="s">
        <v>47</v>
      </c>
      <c r="C50" s="231" t="s">
        <v>47</v>
      </c>
      <c r="D50" s="231" t="s">
        <v>47</v>
      </c>
      <c r="E50" s="231" t="s">
        <v>47</v>
      </c>
      <c r="F50" s="231" t="s">
        <v>47</v>
      </c>
      <c r="G50" s="231" t="s">
        <v>47</v>
      </c>
      <c r="H50" s="231" t="s">
        <v>47</v>
      </c>
      <c r="I50" s="231" t="s">
        <v>47</v>
      </c>
      <c r="J50" s="231" t="s">
        <v>47</v>
      </c>
      <c r="K50" s="232" t="s">
        <v>47</v>
      </c>
      <c r="L50" s="146">
        <v>72</v>
      </c>
      <c r="M50" s="209" t="s">
        <v>25</v>
      </c>
      <c r="N50" s="210"/>
      <c r="O50" s="211"/>
      <c r="P50" s="147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1:41" s="41" customFormat="1" ht="24.75" customHeight="1" hidden="1">
      <c r="A51" s="146">
        <v>4</v>
      </c>
      <c r="B51" s="230" t="s">
        <v>474</v>
      </c>
      <c r="C51" s="231" t="s">
        <v>126</v>
      </c>
      <c r="D51" s="231" t="s">
        <v>126</v>
      </c>
      <c r="E51" s="231" t="s">
        <v>126</v>
      </c>
      <c r="F51" s="231" t="s">
        <v>126</v>
      </c>
      <c r="G51" s="231" t="s">
        <v>126</v>
      </c>
      <c r="H51" s="231" t="s">
        <v>126</v>
      </c>
      <c r="I51" s="231" t="s">
        <v>126</v>
      </c>
      <c r="J51" s="231" t="s">
        <v>126</v>
      </c>
      <c r="K51" s="232" t="s">
        <v>126</v>
      </c>
      <c r="L51" s="146">
        <v>72</v>
      </c>
      <c r="M51" s="209" t="s">
        <v>25</v>
      </c>
      <c r="N51" s="210"/>
      <c r="O51" s="211"/>
      <c r="P51" s="147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</row>
    <row r="52" spans="1:41" s="41" customFormat="1" ht="24.75" customHeight="1" hidden="1">
      <c r="A52" s="146">
        <v>5</v>
      </c>
      <c r="B52" s="230" t="s">
        <v>476</v>
      </c>
      <c r="C52" s="231"/>
      <c r="D52" s="231"/>
      <c r="E52" s="231"/>
      <c r="F52" s="231"/>
      <c r="G52" s="231"/>
      <c r="H52" s="231"/>
      <c r="I52" s="231"/>
      <c r="J52" s="231"/>
      <c r="K52" s="232"/>
      <c r="L52" s="146">
        <v>72</v>
      </c>
      <c r="M52" s="209" t="s">
        <v>25</v>
      </c>
      <c r="N52" s="210"/>
      <c r="O52" s="211"/>
      <c r="P52" s="147"/>
      <c r="Q52" s="40"/>
      <c r="R52" s="40"/>
      <c r="S52" s="40"/>
      <c r="T52" s="40"/>
      <c r="U52" s="40"/>
      <c r="V52" s="40"/>
      <c r="W52" s="40"/>
      <c r="X52" s="40"/>
      <c r="Y52" s="40" t="s">
        <v>34</v>
      </c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</row>
    <row r="53" spans="1:41" s="41" customFormat="1" ht="24.75" customHeight="1" hidden="1">
      <c r="A53" s="148">
        <v>6</v>
      </c>
      <c r="B53" s="203" t="s">
        <v>4</v>
      </c>
      <c r="C53" s="204"/>
      <c r="D53" s="204"/>
      <c r="E53" s="204"/>
      <c r="F53" s="204"/>
      <c r="G53" s="204"/>
      <c r="H53" s="204"/>
      <c r="I53" s="204"/>
      <c r="J53" s="204"/>
      <c r="K53" s="205"/>
      <c r="L53" s="148">
        <v>72</v>
      </c>
      <c r="M53" s="206" t="s">
        <v>26</v>
      </c>
      <c r="N53" s="207"/>
      <c r="O53" s="208"/>
      <c r="P53" s="149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</row>
    <row r="54" spans="1:41" s="41" customFormat="1" ht="24.75" customHeight="1" hidden="1">
      <c r="A54" s="148">
        <v>7</v>
      </c>
      <c r="B54" s="203" t="s">
        <v>3</v>
      </c>
      <c r="C54" s="204"/>
      <c r="D54" s="204"/>
      <c r="E54" s="204"/>
      <c r="F54" s="204"/>
      <c r="G54" s="204"/>
      <c r="H54" s="204"/>
      <c r="I54" s="204"/>
      <c r="J54" s="204"/>
      <c r="K54" s="205"/>
      <c r="L54" s="148">
        <v>72</v>
      </c>
      <c r="M54" s="206" t="s">
        <v>26</v>
      </c>
      <c r="N54" s="207"/>
      <c r="O54" s="208"/>
      <c r="P54" s="149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1:41" s="41" customFormat="1" ht="24.75" customHeight="1" hidden="1">
      <c r="A55" s="150">
        <v>8</v>
      </c>
      <c r="B55" s="216" t="s">
        <v>0</v>
      </c>
      <c r="C55" s="217" t="s">
        <v>125</v>
      </c>
      <c r="D55" s="217" t="s">
        <v>125</v>
      </c>
      <c r="E55" s="217" t="s">
        <v>125</v>
      </c>
      <c r="F55" s="217" t="s">
        <v>125</v>
      </c>
      <c r="G55" s="217" t="s">
        <v>125</v>
      </c>
      <c r="H55" s="217" t="s">
        <v>125</v>
      </c>
      <c r="I55" s="217" t="s">
        <v>125</v>
      </c>
      <c r="J55" s="217" t="s">
        <v>125</v>
      </c>
      <c r="K55" s="218" t="s">
        <v>125</v>
      </c>
      <c r="L55" s="150">
        <v>72</v>
      </c>
      <c r="M55" s="219" t="s">
        <v>40</v>
      </c>
      <c r="N55" s="220"/>
      <c r="O55" s="221"/>
      <c r="P55" s="215" t="s">
        <v>2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</row>
    <row r="56" spans="1:41" s="41" customFormat="1" ht="31.5" customHeight="1" hidden="1">
      <c r="A56" s="150">
        <v>9</v>
      </c>
      <c r="B56" s="216" t="s">
        <v>484</v>
      </c>
      <c r="C56" s="225"/>
      <c r="D56" s="225"/>
      <c r="E56" s="225"/>
      <c r="F56" s="225"/>
      <c r="G56" s="225"/>
      <c r="H56" s="225"/>
      <c r="I56" s="225"/>
      <c r="J56" s="225"/>
      <c r="K56" s="226"/>
      <c r="L56" s="150">
        <v>72</v>
      </c>
      <c r="M56" s="219" t="s">
        <v>40</v>
      </c>
      <c r="N56" s="251"/>
      <c r="O56" s="252"/>
      <c r="P56" s="215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  <row r="57" spans="1:41" s="41" customFormat="1" ht="31.5" customHeight="1" hidden="1">
      <c r="A57" s="150">
        <v>10</v>
      </c>
      <c r="B57" s="216" t="s">
        <v>485</v>
      </c>
      <c r="C57" s="225"/>
      <c r="D57" s="225"/>
      <c r="E57" s="225"/>
      <c r="F57" s="225"/>
      <c r="G57" s="225"/>
      <c r="H57" s="225"/>
      <c r="I57" s="225"/>
      <c r="J57" s="225"/>
      <c r="K57" s="226"/>
      <c r="L57" s="150">
        <v>72</v>
      </c>
      <c r="M57" s="219" t="s">
        <v>40</v>
      </c>
      <c r="N57" s="251"/>
      <c r="O57" s="252"/>
      <c r="P57" s="215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</row>
    <row r="58" spans="1:41" s="41" customFormat="1" ht="31.5" customHeight="1" hidden="1">
      <c r="A58" s="150">
        <v>11</v>
      </c>
      <c r="B58" s="216" t="s">
        <v>486</v>
      </c>
      <c r="C58" s="225"/>
      <c r="D58" s="225"/>
      <c r="E58" s="225"/>
      <c r="F58" s="225"/>
      <c r="G58" s="225"/>
      <c r="H58" s="225"/>
      <c r="I58" s="225"/>
      <c r="J58" s="225"/>
      <c r="K58" s="226"/>
      <c r="L58" s="150">
        <v>72</v>
      </c>
      <c r="M58" s="219" t="s">
        <v>40</v>
      </c>
      <c r="N58" s="251"/>
      <c r="O58" s="252"/>
      <c r="P58" s="215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</row>
    <row r="59" spans="1:41" s="41" customFormat="1" ht="31.5" customHeight="1" hidden="1">
      <c r="A59" s="150">
        <v>12</v>
      </c>
      <c r="B59" s="216" t="s">
        <v>482</v>
      </c>
      <c r="C59" s="217" t="s">
        <v>125</v>
      </c>
      <c r="D59" s="217" t="s">
        <v>125</v>
      </c>
      <c r="E59" s="217" t="s">
        <v>125</v>
      </c>
      <c r="F59" s="217" t="s">
        <v>125</v>
      </c>
      <c r="G59" s="217" t="s">
        <v>125</v>
      </c>
      <c r="H59" s="217" t="s">
        <v>125</v>
      </c>
      <c r="I59" s="217" t="s">
        <v>125</v>
      </c>
      <c r="J59" s="217" t="s">
        <v>125</v>
      </c>
      <c r="K59" s="218" t="s">
        <v>125</v>
      </c>
      <c r="L59" s="150">
        <v>72</v>
      </c>
      <c r="M59" s="219" t="s">
        <v>40</v>
      </c>
      <c r="N59" s="220"/>
      <c r="O59" s="221"/>
      <c r="P59" s="215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</row>
    <row r="60" spans="1:41" s="41" customFormat="1" ht="31.5" customHeight="1" hidden="1">
      <c r="A60" s="151">
        <v>13</v>
      </c>
      <c r="B60" s="245" t="s">
        <v>5</v>
      </c>
      <c r="C60" s="246"/>
      <c r="D60" s="246"/>
      <c r="E60" s="246"/>
      <c r="F60" s="246"/>
      <c r="G60" s="246"/>
      <c r="H60" s="246"/>
      <c r="I60" s="246"/>
      <c r="J60" s="246"/>
      <c r="K60" s="247"/>
      <c r="L60" s="151">
        <v>72</v>
      </c>
      <c r="M60" s="222" t="s">
        <v>41</v>
      </c>
      <c r="N60" s="223"/>
      <c r="O60" s="224"/>
      <c r="P60" s="212" t="s">
        <v>2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spans="1:41" s="41" customFormat="1" ht="31.5" customHeight="1" hidden="1">
      <c r="A61" s="151">
        <v>14</v>
      </c>
      <c r="B61" s="245" t="s">
        <v>6</v>
      </c>
      <c r="C61" s="246"/>
      <c r="D61" s="246"/>
      <c r="E61" s="246"/>
      <c r="F61" s="246"/>
      <c r="G61" s="246"/>
      <c r="H61" s="246"/>
      <c r="I61" s="246"/>
      <c r="J61" s="246"/>
      <c r="K61" s="247"/>
      <c r="L61" s="151">
        <v>72</v>
      </c>
      <c r="M61" s="222" t="s">
        <v>41</v>
      </c>
      <c r="N61" s="223"/>
      <c r="O61" s="224"/>
      <c r="P61" s="213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</row>
    <row r="62" spans="1:41" s="41" customFormat="1" ht="31.5" customHeight="1" hidden="1">
      <c r="A62" s="151">
        <v>15</v>
      </c>
      <c r="B62" s="245" t="s">
        <v>7</v>
      </c>
      <c r="C62" s="246"/>
      <c r="D62" s="246"/>
      <c r="E62" s="246"/>
      <c r="F62" s="246"/>
      <c r="G62" s="246"/>
      <c r="H62" s="246"/>
      <c r="I62" s="246"/>
      <c r="J62" s="246"/>
      <c r="K62" s="247"/>
      <c r="L62" s="151">
        <v>72</v>
      </c>
      <c r="M62" s="222" t="s">
        <v>41</v>
      </c>
      <c r="N62" s="223"/>
      <c r="O62" s="224"/>
      <c r="P62" s="214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</row>
    <row r="63" spans="1:41" s="41" customFormat="1" ht="31.5" customHeight="1" hidden="1">
      <c r="A63" s="152">
        <v>16</v>
      </c>
      <c r="B63" s="319" t="s">
        <v>477</v>
      </c>
      <c r="C63" s="320" t="s">
        <v>45</v>
      </c>
      <c r="D63" s="320" t="s">
        <v>45</v>
      </c>
      <c r="E63" s="320" t="s">
        <v>45</v>
      </c>
      <c r="F63" s="320" t="s">
        <v>45</v>
      </c>
      <c r="G63" s="320" t="s">
        <v>45</v>
      </c>
      <c r="H63" s="320" t="s">
        <v>45</v>
      </c>
      <c r="I63" s="320" t="s">
        <v>45</v>
      </c>
      <c r="J63" s="320" t="s">
        <v>45</v>
      </c>
      <c r="K63" s="321" t="s">
        <v>45</v>
      </c>
      <c r="L63" s="152">
        <v>72</v>
      </c>
      <c r="M63" s="239" t="s">
        <v>42</v>
      </c>
      <c r="N63" s="240"/>
      <c r="O63" s="241"/>
      <c r="P63" s="15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</row>
    <row r="64" spans="1:41" s="41" customFormat="1" ht="31.5" customHeight="1" hidden="1">
      <c r="A64" s="154">
        <v>17</v>
      </c>
      <c r="B64" s="248" t="s">
        <v>1</v>
      </c>
      <c r="C64" s="249"/>
      <c r="D64" s="249"/>
      <c r="E64" s="249"/>
      <c r="F64" s="249"/>
      <c r="G64" s="249"/>
      <c r="H64" s="249"/>
      <c r="I64" s="249"/>
      <c r="J64" s="249"/>
      <c r="K64" s="250"/>
      <c r="L64" s="154">
        <v>72</v>
      </c>
      <c r="M64" s="253" t="s">
        <v>43</v>
      </c>
      <c r="N64" s="254"/>
      <c r="O64" s="255"/>
      <c r="P64" s="155"/>
      <c r="Q64" s="40"/>
      <c r="R64" s="40"/>
      <c r="S64" s="40"/>
      <c r="T64" s="40"/>
      <c r="U64" s="40"/>
      <c r="V64" s="40" t="s">
        <v>8</v>
      </c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</row>
    <row r="65" spans="1:41" s="41" customFormat="1" ht="24.75" customHeight="1" hidden="1">
      <c r="A65" s="154">
        <v>18</v>
      </c>
      <c r="B65" s="248" t="s">
        <v>472</v>
      </c>
      <c r="C65" s="249" t="s">
        <v>126</v>
      </c>
      <c r="D65" s="249" t="s">
        <v>126</v>
      </c>
      <c r="E65" s="249" t="s">
        <v>126</v>
      </c>
      <c r="F65" s="249" t="s">
        <v>126</v>
      </c>
      <c r="G65" s="249" t="s">
        <v>126</v>
      </c>
      <c r="H65" s="249" t="s">
        <v>126</v>
      </c>
      <c r="I65" s="249" t="s">
        <v>126</v>
      </c>
      <c r="J65" s="249" t="s">
        <v>126</v>
      </c>
      <c r="K65" s="250" t="s">
        <v>126</v>
      </c>
      <c r="L65" s="154">
        <v>72</v>
      </c>
      <c r="M65" s="253" t="s">
        <v>43</v>
      </c>
      <c r="N65" s="254"/>
      <c r="O65" s="255"/>
      <c r="P65" s="15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</row>
    <row r="66" spans="1:41" s="41" customFormat="1" ht="24.75" customHeight="1" hidden="1">
      <c r="A66" s="154">
        <v>19</v>
      </c>
      <c r="B66" s="248" t="s">
        <v>38</v>
      </c>
      <c r="C66" s="249"/>
      <c r="D66" s="249"/>
      <c r="E66" s="249"/>
      <c r="F66" s="249"/>
      <c r="G66" s="249"/>
      <c r="H66" s="249"/>
      <c r="I66" s="249"/>
      <c r="J66" s="249"/>
      <c r="K66" s="250"/>
      <c r="L66" s="154">
        <v>72</v>
      </c>
      <c r="M66" s="253" t="s">
        <v>43</v>
      </c>
      <c r="N66" s="254"/>
      <c r="O66" s="255"/>
      <c r="P66" s="155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</row>
    <row r="67" spans="1:41" s="41" customFormat="1" ht="31.5" customHeight="1" hidden="1">
      <c r="A67" s="156">
        <v>20</v>
      </c>
      <c r="B67" s="245" t="s">
        <v>473</v>
      </c>
      <c r="C67" s="246" t="s">
        <v>47</v>
      </c>
      <c r="D67" s="246" t="s">
        <v>47</v>
      </c>
      <c r="E67" s="246" t="s">
        <v>47</v>
      </c>
      <c r="F67" s="246" t="s">
        <v>47</v>
      </c>
      <c r="G67" s="246" t="s">
        <v>47</v>
      </c>
      <c r="H67" s="246" t="s">
        <v>47</v>
      </c>
      <c r="I67" s="246" t="s">
        <v>47</v>
      </c>
      <c r="J67" s="246" t="s">
        <v>47</v>
      </c>
      <c r="K67" s="247" t="s">
        <v>47</v>
      </c>
      <c r="L67" s="156">
        <v>72</v>
      </c>
      <c r="M67" s="262" t="s">
        <v>483</v>
      </c>
      <c r="N67" s="263"/>
      <c r="O67" s="264"/>
      <c r="P67" s="15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</row>
    <row r="68" spans="1:41" s="41" customFormat="1" ht="34.5" customHeight="1" hidden="1">
      <c r="A68" s="158">
        <v>21</v>
      </c>
      <c r="B68" s="265" t="s">
        <v>37</v>
      </c>
      <c r="C68" s="266"/>
      <c r="D68" s="266"/>
      <c r="E68" s="266"/>
      <c r="F68" s="266"/>
      <c r="G68" s="266"/>
      <c r="H68" s="266"/>
      <c r="I68" s="266"/>
      <c r="J68" s="266"/>
      <c r="K68" s="267"/>
      <c r="L68" s="158">
        <v>72</v>
      </c>
      <c r="M68" s="242" t="s">
        <v>33</v>
      </c>
      <c r="N68" s="243"/>
      <c r="O68" s="244"/>
      <c r="P68" s="159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pans="1:41" s="41" customFormat="1" ht="31.5" customHeight="1" hidden="1">
      <c r="A69" s="134"/>
      <c r="B69" s="259"/>
      <c r="C69" s="260"/>
      <c r="D69" s="260"/>
      <c r="E69" s="260"/>
      <c r="F69" s="260"/>
      <c r="G69" s="260"/>
      <c r="H69" s="260"/>
      <c r="I69" s="260"/>
      <c r="J69" s="260"/>
      <c r="K69" s="261"/>
      <c r="L69" s="138"/>
      <c r="M69" s="256"/>
      <c r="N69" s="257"/>
      <c r="O69" s="258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41" s="41" customFormat="1" ht="31.5" customHeight="1" hidden="1">
      <c r="A70" s="134"/>
      <c r="B70" s="259"/>
      <c r="C70" s="260"/>
      <c r="D70" s="260"/>
      <c r="E70" s="260"/>
      <c r="F70" s="260"/>
      <c r="G70" s="260"/>
      <c r="H70" s="260"/>
      <c r="I70" s="260"/>
      <c r="J70" s="260"/>
      <c r="K70" s="261"/>
      <c r="L70" s="138"/>
      <c r="M70" s="256"/>
      <c r="N70" s="257"/>
      <c r="O70" s="258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</row>
    <row r="71" spans="1:41" s="41" customFormat="1" ht="31.5" customHeight="1" hidden="1">
      <c r="A71" s="134"/>
      <c r="B71" s="259"/>
      <c r="C71" s="260"/>
      <c r="D71" s="260"/>
      <c r="E71" s="260"/>
      <c r="F71" s="260"/>
      <c r="G71" s="260"/>
      <c r="H71" s="260"/>
      <c r="I71" s="260"/>
      <c r="J71" s="260"/>
      <c r="K71" s="261"/>
      <c r="L71" s="138"/>
      <c r="M71" s="256"/>
      <c r="N71" s="257"/>
      <c r="O71" s="258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</row>
    <row r="72" spans="1:41" s="41" customFormat="1" ht="42" customHeight="1" hidden="1">
      <c r="A72" s="134"/>
      <c r="B72" s="259"/>
      <c r="C72" s="260"/>
      <c r="D72" s="260"/>
      <c r="E72" s="260"/>
      <c r="F72" s="260"/>
      <c r="G72" s="260"/>
      <c r="H72" s="260"/>
      <c r="I72" s="260"/>
      <c r="J72" s="260"/>
      <c r="K72" s="261"/>
      <c r="L72" s="138"/>
      <c r="M72" s="256"/>
      <c r="N72" s="257"/>
      <c r="O72" s="258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</row>
    <row r="73" spans="1:41" s="41" customFormat="1" ht="31.5" customHeight="1" hidden="1">
      <c r="A73" s="134"/>
      <c r="B73" s="259"/>
      <c r="C73" s="260"/>
      <c r="D73" s="260"/>
      <c r="E73" s="260"/>
      <c r="F73" s="260"/>
      <c r="G73" s="260"/>
      <c r="H73" s="260"/>
      <c r="I73" s="260"/>
      <c r="J73" s="260"/>
      <c r="K73" s="261"/>
      <c r="L73" s="138"/>
      <c r="M73" s="256"/>
      <c r="N73" s="257"/>
      <c r="O73" s="258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</row>
    <row r="74" spans="1:41" s="41" customFormat="1" ht="31.5" customHeight="1" hidden="1">
      <c r="A74" s="134"/>
      <c r="B74" s="259"/>
      <c r="C74" s="260"/>
      <c r="D74" s="260"/>
      <c r="E74" s="260"/>
      <c r="F74" s="260"/>
      <c r="G74" s="260"/>
      <c r="H74" s="260"/>
      <c r="I74" s="260"/>
      <c r="J74" s="260"/>
      <c r="K74" s="261"/>
      <c r="L74" s="138"/>
      <c r="M74" s="256"/>
      <c r="N74" s="257"/>
      <c r="O74" s="258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</row>
    <row r="75" spans="1:41" s="41" customFormat="1" ht="31.5" customHeight="1" hidden="1">
      <c r="A75" s="134"/>
      <c r="B75" s="259"/>
      <c r="C75" s="260"/>
      <c r="D75" s="260"/>
      <c r="E75" s="260"/>
      <c r="F75" s="260"/>
      <c r="G75" s="260"/>
      <c r="H75" s="260"/>
      <c r="I75" s="260"/>
      <c r="J75" s="260"/>
      <c r="K75" s="261"/>
      <c r="L75" s="138"/>
      <c r="M75" s="256"/>
      <c r="N75" s="257"/>
      <c r="O75" s="258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</row>
    <row r="76" spans="1:41" s="41" customFormat="1" ht="42" customHeight="1" hidden="1">
      <c r="A76" s="134"/>
      <c r="B76" s="259"/>
      <c r="C76" s="260"/>
      <c r="D76" s="260"/>
      <c r="E76" s="260"/>
      <c r="F76" s="260"/>
      <c r="G76" s="260"/>
      <c r="H76" s="260"/>
      <c r="I76" s="260"/>
      <c r="J76" s="260"/>
      <c r="K76" s="261"/>
      <c r="L76" s="138"/>
      <c r="M76" s="256"/>
      <c r="N76" s="257"/>
      <c r="O76" s="258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</row>
    <row r="77" spans="1:41" s="41" customFormat="1" ht="42" customHeight="1" hidden="1">
      <c r="A77" s="134"/>
      <c r="B77" s="259"/>
      <c r="C77" s="260"/>
      <c r="D77" s="260"/>
      <c r="E77" s="260"/>
      <c r="F77" s="260"/>
      <c r="G77" s="260"/>
      <c r="H77" s="260"/>
      <c r="I77" s="260"/>
      <c r="J77" s="260"/>
      <c r="K77" s="261"/>
      <c r="L77" s="138"/>
      <c r="M77" s="256"/>
      <c r="N77" s="257"/>
      <c r="O77" s="258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1:41" s="41" customFormat="1" ht="31.5" customHeight="1" hidden="1">
      <c r="A78" s="134"/>
      <c r="B78" s="259"/>
      <c r="C78" s="260"/>
      <c r="D78" s="260"/>
      <c r="E78" s="260"/>
      <c r="F78" s="260"/>
      <c r="G78" s="260"/>
      <c r="H78" s="260"/>
      <c r="I78" s="260"/>
      <c r="J78" s="260"/>
      <c r="K78" s="261"/>
      <c r="L78" s="138"/>
      <c r="M78" s="256"/>
      <c r="N78" s="257"/>
      <c r="O78" s="258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</row>
    <row r="79" spans="1:41" s="41" customFormat="1" ht="31.5" customHeight="1" hidden="1">
      <c r="A79" s="134"/>
      <c r="B79" s="259"/>
      <c r="C79" s="260"/>
      <c r="D79" s="260"/>
      <c r="E79" s="260"/>
      <c r="F79" s="260"/>
      <c r="G79" s="260"/>
      <c r="H79" s="260"/>
      <c r="I79" s="260"/>
      <c r="J79" s="260"/>
      <c r="K79" s="261"/>
      <c r="L79" s="138"/>
      <c r="M79" s="256"/>
      <c r="N79" s="257"/>
      <c r="O79" s="258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</row>
    <row r="80" spans="1:41" s="41" customFormat="1" ht="31.5" customHeight="1" hidden="1">
      <c r="A80" s="134"/>
      <c r="B80" s="259"/>
      <c r="C80" s="260"/>
      <c r="D80" s="260"/>
      <c r="E80" s="260"/>
      <c r="F80" s="260"/>
      <c r="G80" s="260"/>
      <c r="H80" s="260"/>
      <c r="I80" s="260"/>
      <c r="J80" s="260"/>
      <c r="K80" s="261"/>
      <c r="L80" s="138"/>
      <c r="M80" s="256"/>
      <c r="N80" s="257"/>
      <c r="O80" s="258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</row>
    <row r="81" spans="1:41" s="41" customFormat="1" ht="42" customHeight="1" hidden="1">
      <c r="A81" s="134"/>
      <c r="B81" s="259"/>
      <c r="C81" s="260"/>
      <c r="D81" s="260"/>
      <c r="E81" s="260"/>
      <c r="F81" s="260"/>
      <c r="G81" s="260"/>
      <c r="H81" s="260"/>
      <c r="I81" s="260"/>
      <c r="J81" s="260"/>
      <c r="K81" s="261"/>
      <c r="L81" s="138"/>
      <c r="M81" s="256"/>
      <c r="N81" s="257"/>
      <c r="O81" s="258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</row>
    <row r="82" spans="1:41" s="41" customFormat="1" ht="15.75" customHeight="1" hidden="1">
      <c r="A82" s="135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136"/>
      <c r="M82" s="287"/>
      <c r="N82" s="287"/>
      <c r="O82" s="137"/>
      <c r="P82" s="40"/>
      <c r="Q82" s="49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</row>
    <row r="83" spans="1:41" s="41" customFormat="1" ht="12.75" customHeight="1" hidden="1">
      <c r="A83" s="135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136"/>
      <c r="M83" s="287"/>
      <c r="N83" s="287"/>
      <c r="O83" s="137"/>
      <c r="P83" s="40"/>
      <c r="Q83" s="49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</row>
    <row r="84" spans="1:41" s="41" customFormat="1" ht="12.75" customHeight="1" hidden="1">
      <c r="A84" s="135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136"/>
      <c r="M84" s="287"/>
      <c r="N84" s="287"/>
      <c r="O84" s="137"/>
      <c r="P84" s="40"/>
      <c r="Q84" s="49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</row>
    <row r="85" spans="1:41" s="41" customFormat="1" ht="12.75" customHeight="1" hidden="1">
      <c r="A85" s="130">
        <v>19</v>
      </c>
      <c r="B85" s="282" t="s">
        <v>478</v>
      </c>
      <c r="C85" s="283"/>
      <c r="D85" s="283"/>
      <c r="E85" s="283"/>
      <c r="F85" s="283"/>
      <c r="G85" s="283"/>
      <c r="H85" s="283"/>
      <c r="I85" s="283"/>
      <c r="J85" s="283"/>
      <c r="K85" s="284"/>
      <c r="L85" s="129">
        <v>72</v>
      </c>
      <c r="M85" s="236" t="s">
        <v>44</v>
      </c>
      <c r="N85" s="285"/>
      <c r="O85" s="286"/>
      <c r="P85" s="40"/>
      <c r="Q85" s="49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</row>
    <row r="86" spans="1:41" s="178" customFormat="1" ht="12.75" customHeight="1" hidden="1">
      <c r="A86" s="175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175"/>
      <c r="M86" s="291"/>
      <c r="N86" s="291"/>
      <c r="O86" s="176"/>
      <c r="P86" s="176"/>
      <c r="Q86" s="177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</row>
    <row r="87" spans="1:41" s="178" customFormat="1" ht="12.75" customHeight="1" hidden="1">
      <c r="A87" s="175"/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175"/>
      <c r="M87" s="291"/>
      <c r="N87" s="291"/>
      <c r="O87" s="176"/>
      <c r="P87" s="176"/>
      <c r="Q87" s="177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</row>
    <row r="88" spans="1:41" s="178" customFormat="1" ht="12.75" customHeight="1" hidden="1">
      <c r="A88" s="175"/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175"/>
      <c r="M88" s="291"/>
      <c r="N88" s="291"/>
      <c r="O88" s="176"/>
      <c r="P88" s="176"/>
      <c r="Q88" s="177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</row>
    <row r="89" spans="1:41" s="178" customFormat="1" ht="12.75" customHeight="1" hidden="1">
      <c r="A89" s="175"/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175"/>
      <c r="M89" s="291"/>
      <c r="N89" s="291"/>
      <c r="O89" s="176"/>
      <c r="P89" s="176"/>
      <c r="Q89" s="177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</row>
    <row r="90" spans="1:41" s="182" customFormat="1" ht="12.75" customHeight="1" hidden="1">
      <c r="A90" s="179"/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179"/>
      <c r="M90" s="290"/>
      <c r="N90" s="290"/>
      <c r="O90" s="180"/>
      <c r="P90" s="180"/>
      <c r="Q90" s="181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</row>
    <row r="91" spans="1:41" s="182" customFormat="1" ht="12.75" customHeight="1" hidden="1">
      <c r="A91" s="179"/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179"/>
      <c r="M91" s="290"/>
      <c r="N91" s="290"/>
      <c r="O91" s="180"/>
      <c r="P91" s="180"/>
      <c r="Q91" s="181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</row>
    <row r="92" spans="1:41" s="185" customFormat="1" ht="12.75" customHeight="1" hidden="1">
      <c r="A92" s="179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179"/>
      <c r="M92" s="290"/>
      <c r="N92" s="290"/>
      <c r="O92" s="183"/>
      <c r="P92" s="184"/>
      <c r="Q92" s="184"/>
      <c r="R92" s="184"/>
      <c r="S92" s="184"/>
      <c r="T92" s="180"/>
      <c r="U92" s="180"/>
      <c r="V92" s="180"/>
      <c r="W92" s="180"/>
      <c r="X92" s="180"/>
      <c r="Y92" s="180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</row>
    <row r="93" spans="1:41" s="185" customFormat="1" ht="12.75" customHeight="1" hidden="1">
      <c r="A93" s="179"/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179"/>
      <c r="M93" s="290"/>
      <c r="N93" s="290"/>
      <c r="O93" s="183"/>
      <c r="P93" s="184"/>
      <c r="Q93" s="184"/>
      <c r="R93" s="184"/>
      <c r="S93" s="184"/>
      <c r="T93" s="180"/>
      <c r="U93" s="180"/>
      <c r="V93" s="180"/>
      <c r="W93" s="180"/>
      <c r="X93" s="180"/>
      <c r="Y93" s="180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</row>
    <row r="94" spans="1:41" s="185" customFormat="1" ht="12.75" customHeight="1" hidden="1">
      <c r="A94" s="179"/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179"/>
      <c r="M94" s="290"/>
      <c r="N94" s="290"/>
      <c r="O94" s="183"/>
      <c r="P94" s="184"/>
      <c r="Q94" s="184"/>
      <c r="R94" s="184"/>
      <c r="S94" s="184"/>
      <c r="T94" s="180"/>
      <c r="U94" s="180"/>
      <c r="V94" s="180"/>
      <c r="W94" s="180"/>
      <c r="X94" s="180"/>
      <c r="Y94" s="180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</row>
    <row r="95" spans="1:41" s="185" customFormat="1" ht="12.75" customHeight="1" hidden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4"/>
      <c r="Q95" s="184"/>
      <c r="R95" s="184"/>
      <c r="S95" s="184"/>
      <c r="T95" s="180"/>
      <c r="U95" s="180"/>
      <c r="V95" s="180"/>
      <c r="W95" s="180"/>
      <c r="X95" s="180"/>
      <c r="Y95" s="180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</row>
    <row r="96" spans="1:41" s="185" customFormat="1" ht="12.75" customHeight="1" hidden="1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4"/>
      <c r="Q96" s="184"/>
      <c r="R96" s="184"/>
      <c r="S96" s="184"/>
      <c r="T96" s="180"/>
      <c r="U96" s="180"/>
      <c r="V96" s="180"/>
      <c r="W96" s="180"/>
      <c r="X96" s="180"/>
      <c r="Y96" s="180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</row>
    <row r="97" spans="1:41" s="185" customFormat="1" ht="12.75" customHeight="1" hidden="1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4"/>
      <c r="Q97" s="184"/>
      <c r="R97" s="184"/>
      <c r="S97" s="184"/>
      <c r="T97" s="180"/>
      <c r="U97" s="180"/>
      <c r="V97" s="180"/>
      <c r="W97" s="180"/>
      <c r="X97" s="180"/>
      <c r="Y97" s="180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</row>
    <row r="98" spans="1:41" s="185" customFormat="1" ht="12.75" customHeight="1" hidden="1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4"/>
      <c r="Q98" s="184"/>
      <c r="R98" s="184"/>
      <c r="S98" s="184"/>
      <c r="T98" s="180"/>
      <c r="U98" s="180"/>
      <c r="V98" s="180"/>
      <c r="W98" s="180"/>
      <c r="X98" s="180"/>
      <c r="Y98" s="180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</row>
    <row r="99" spans="1:41" s="188" customFormat="1" ht="12.75" customHeight="1" hidden="1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7"/>
      <c r="Q99" s="187"/>
      <c r="R99" s="187"/>
      <c r="S99" s="187"/>
      <c r="T99" s="180"/>
      <c r="U99" s="180"/>
      <c r="V99" s="180"/>
      <c r="W99" s="180"/>
      <c r="X99" s="180"/>
      <c r="Y99" s="180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</row>
    <row r="100" spans="1:41" s="188" customFormat="1" ht="12.75" customHeight="1" hidden="1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7"/>
      <c r="Q100" s="187"/>
      <c r="R100" s="187"/>
      <c r="S100" s="187"/>
      <c r="T100" s="180"/>
      <c r="U100" s="180"/>
      <c r="V100" s="180"/>
      <c r="W100" s="180"/>
      <c r="X100" s="180"/>
      <c r="Y100" s="180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</row>
    <row r="101" spans="1:41" s="188" customFormat="1" ht="12.75" customHeight="1" hidden="1">
      <c r="A101" s="186" t="s">
        <v>446</v>
      </c>
      <c r="B101" s="186"/>
      <c r="C101" s="186"/>
      <c r="D101" s="189" t="s">
        <v>129</v>
      </c>
      <c r="E101" s="186"/>
      <c r="F101" s="186"/>
      <c r="G101" s="190" t="s">
        <v>457</v>
      </c>
      <c r="H101" s="186"/>
      <c r="I101" s="186"/>
      <c r="J101" s="186"/>
      <c r="K101" s="186"/>
      <c r="L101" s="186"/>
      <c r="M101" s="186"/>
      <c r="N101" s="186"/>
      <c r="O101" s="186"/>
      <c r="P101" s="187"/>
      <c r="Q101" s="187"/>
      <c r="R101" s="187"/>
      <c r="S101" s="187"/>
      <c r="T101" s="180"/>
      <c r="U101" s="180"/>
      <c r="V101" s="180"/>
      <c r="W101" s="180"/>
      <c r="X101" s="180"/>
      <c r="Y101" s="180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</row>
    <row r="102" spans="1:41" s="188" customFormat="1" ht="12.75" customHeight="1" hidden="1">
      <c r="A102" s="186" t="s">
        <v>128</v>
      </c>
      <c r="B102" s="186"/>
      <c r="C102" s="186"/>
      <c r="D102" s="191" t="s">
        <v>131</v>
      </c>
      <c r="E102" s="186"/>
      <c r="F102" s="186"/>
      <c r="G102" s="190" t="s">
        <v>458</v>
      </c>
      <c r="H102" s="186"/>
      <c r="I102" s="186"/>
      <c r="J102" s="186"/>
      <c r="K102" s="186"/>
      <c r="L102" s="186"/>
      <c r="M102" s="186"/>
      <c r="N102" s="186"/>
      <c r="O102" s="186"/>
      <c r="P102" s="187"/>
      <c r="Q102" s="187"/>
      <c r="R102" s="187"/>
      <c r="S102" s="187"/>
      <c r="T102" s="180"/>
      <c r="U102" s="180"/>
      <c r="V102" s="180"/>
      <c r="W102" s="180"/>
      <c r="X102" s="180"/>
      <c r="Y102" s="180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</row>
    <row r="103" spans="1:41" s="188" customFormat="1" ht="12.75" customHeight="1" hidden="1">
      <c r="A103" s="186" t="s">
        <v>130</v>
      </c>
      <c r="B103" s="186"/>
      <c r="C103" s="186"/>
      <c r="D103" s="191" t="s">
        <v>133</v>
      </c>
      <c r="E103" s="186"/>
      <c r="F103" s="186"/>
      <c r="G103" s="190" t="s">
        <v>459</v>
      </c>
      <c r="H103" s="186"/>
      <c r="I103" s="186"/>
      <c r="J103" s="186"/>
      <c r="K103" s="186"/>
      <c r="L103" s="186"/>
      <c r="M103" s="186"/>
      <c r="N103" s="186"/>
      <c r="O103" s="186"/>
      <c r="P103" s="187"/>
      <c r="Q103" s="187"/>
      <c r="R103" s="187"/>
      <c r="S103" s="187"/>
      <c r="T103" s="180"/>
      <c r="U103" s="180"/>
      <c r="V103" s="180"/>
      <c r="W103" s="180"/>
      <c r="X103" s="180"/>
      <c r="Y103" s="180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</row>
    <row r="104" spans="1:41" s="188" customFormat="1" ht="12.75" customHeight="1" hidden="1">
      <c r="A104" s="186" t="s">
        <v>132</v>
      </c>
      <c r="B104" s="186"/>
      <c r="C104" s="186"/>
      <c r="D104" s="192" t="s">
        <v>134</v>
      </c>
      <c r="E104" s="186"/>
      <c r="F104" s="186"/>
      <c r="G104" s="190" t="s">
        <v>460</v>
      </c>
      <c r="H104" s="186"/>
      <c r="I104" s="186"/>
      <c r="J104" s="186"/>
      <c r="K104" s="186"/>
      <c r="L104" s="186"/>
      <c r="M104" s="186"/>
      <c r="N104" s="186"/>
      <c r="O104" s="186"/>
      <c r="P104" s="187"/>
      <c r="Q104" s="187"/>
      <c r="R104" s="187"/>
      <c r="S104" s="187"/>
      <c r="T104" s="180"/>
      <c r="U104" s="180"/>
      <c r="V104" s="180"/>
      <c r="W104" s="180"/>
      <c r="X104" s="180"/>
      <c r="Y104" s="180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</row>
    <row r="105" spans="1:41" s="188" customFormat="1" ht="12.75" customHeight="1" hidden="1">
      <c r="A105" s="186" t="s">
        <v>131</v>
      </c>
      <c r="B105" s="186"/>
      <c r="C105" s="186"/>
      <c r="D105" s="189" t="s">
        <v>135</v>
      </c>
      <c r="E105" s="186"/>
      <c r="F105" s="186"/>
      <c r="G105" s="190" t="s">
        <v>19</v>
      </c>
      <c r="H105" s="186"/>
      <c r="I105" s="186"/>
      <c r="J105" s="186"/>
      <c r="K105" s="186"/>
      <c r="L105" s="186"/>
      <c r="M105" s="186"/>
      <c r="N105" s="186"/>
      <c r="O105" s="186"/>
      <c r="P105" s="187"/>
      <c r="Q105" s="187"/>
      <c r="R105" s="187"/>
      <c r="S105" s="187"/>
      <c r="T105" s="180"/>
      <c r="U105" s="180"/>
      <c r="V105" s="180"/>
      <c r="W105" s="180"/>
      <c r="X105" s="180"/>
      <c r="Y105" s="180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</row>
    <row r="106" spans="1:41" s="188" customFormat="1" ht="12.75" customHeight="1" hidden="1">
      <c r="A106" s="186" t="s">
        <v>133</v>
      </c>
      <c r="B106" s="186"/>
      <c r="C106" s="186"/>
      <c r="D106" s="186"/>
      <c r="E106" s="186"/>
      <c r="F106" s="186"/>
      <c r="G106" s="190" t="s">
        <v>20</v>
      </c>
      <c r="H106" s="186"/>
      <c r="I106" s="186"/>
      <c r="J106" s="186"/>
      <c r="K106" s="186"/>
      <c r="L106" s="186"/>
      <c r="M106" s="186"/>
      <c r="N106" s="186"/>
      <c r="O106" s="186"/>
      <c r="P106" s="187"/>
      <c r="Q106" s="187"/>
      <c r="R106" s="187"/>
      <c r="S106" s="187"/>
      <c r="T106" s="180"/>
      <c r="U106" s="180"/>
      <c r="V106" s="180"/>
      <c r="W106" s="180"/>
      <c r="X106" s="180"/>
      <c r="Y106" s="180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</row>
    <row r="107" spans="1:41" s="188" customFormat="1" ht="12.75" customHeight="1" hidden="1">
      <c r="A107" s="186" t="s">
        <v>136</v>
      </c>
      <c r="B107" s="186"/>
      <c r="C107" s="186"/>
      <c r="D107" s="186"/>
      <c r="E107" s="186"/>
      <c r="F107" s="186"/>
      <c r="G107" s="190" t="s">
        <v>461</v>
      </c>
      <c r="H107" s="186"/>
      <c r="I107" s="186"/>
      <c r="J107" s="186"/>
      <c r="K107" s="186"/>
      <c r="L107" s="186"/>
      <c r="M107" s="186"/>
      <c r="N107" s="186"/>
      <c r="O107" s="186"/>
      <c r="P107" s="187"/>
      <c r="Q107" s="187"/>
      <c r="R107" s="187"/>
      <c r="S107" s="187"/>
      <c r="T107" s="180"/>
      <c r="U107" s="180"/>
      <c r="V107" s="180"/>
      <c r="W107" s="180"/>
      <c r="X107" s="180"/>
      <c r="Y107" s="180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</row>
    <row r="108" spans="1:41" s="188" customFormat="1" ht="12.75" customHeight="1" hidden="1">
      <c r="A108" s="186" t="s">
        <v>137</v>
      </c>
      <c r="B108" s="186"/>
      <c r="C108" s="186"/>
      <c r="D108" s="193" t="s">
        <v>129</v>
      </c>
      <c r="E108" s="186"/>
      <c r="F108" s="186"/>
      <c r="G108" s="190" t="s">
        <v>462</v>
      </c>
      <c r="H108" s="186"/>
      <c r="I108" s="186"/>
      <c r="J108" s="186"/>
      <c r="K108" s="186"/>
      <c r="L108" s="186"/>
      <c r="M108" s="186"/>
      <c r="N108" s="186"/>
      <c r="O108" s="186"/>
      <c r="P108" s="187"/>
      <c r="Q108" s="187"/>
      <c r="R108" s="187"/>
      <c r="S108" s="187"/>
      <c r="T108" s="180"/>
      <c r="U108" s="180"/>
      <c r="V108" s="180"/>
      <c r="W108" s="180"/>
      <c r="X108" s="180"/>
      <c r="Y108" s="180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</row>
    <row r="109" spans="1:41" s="188" customFormat="1" ht="12.75" customHeight="1" hidden="1">
      <c r="A109" s="186" t="s">
        <v>447</v>
      </c>
      <c r="B109" s="186"/>
      <c r="C109" s="186"/>
      <c r="D109" s="193" t="s">
        <v>138</v>
      </c>
      <c r="E109" s="186"/>
      <c r="F109" s="186"/>
      <c r="G109" s="190" t="s">
        <v>463</v>
      </c>
      <c r="H109" s="186"/>
      <c r="I109" s="186"/>
      <c r="J109" s="186"/>
      <c r="K109" s="186"/>
      <c r="L109" s="186"/>
      <c r="M109" s="186"/>
      <c r="N109" s="186"/>
      <c r="O109" s="186"/>
      <c r="P109" s="187"/>
      <c r="Q109" s="187"/>
      <c r="R109" s="187"/>
      <c r="S109" s="187"/>
      <c r="T109" s="180"/>
      <c r="U109" s="180"/>
      <c r="V109" s="180"/>
      <c r="W109" s="180"/>
      <c r="X109" s="180"/>
      <c r="Y109" s="180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</row>
    <row r="110" spans="1:41" s="188" customFormat="1" ht="12.75" customHeight="1" hidden="1">
      <c r="A110" s="186" t="s">
        <v>448</v>
      </c>
      <c r="B110" s="186"/>
      <c r="C110" s="186"/>
      <c r="D110" s="193" t="s">
        <v>139</v>
      </c>
      <c r="E110" s="186"/>
      <c r="F110" s="186"/>
      <c r="G110" s="190" t="s">
        <v>464</v>
      </c>
      <c r="H110" s="186"/>
      <c r="I110" s="186"/>
      <c r="J110" s="186"/>
      <c r="K110" s="186"/>
      <c r="L110" s="186"/>
      <c r="M110" s="186"/>
      <c r="N110" s="186"/>
      <c r="O110" s="186"/>
      <c r="P110" s="187"/>
      <c r="Q110" s="187"/>
      <c r="R110" s="187"/>
      <c r="S110" s="187"/>
      <c r="T110" s="180"/>
      <c r="U110" s="180"/>
      <c r="V110" s="180"/>
      <c r="W110" s="180"/>
      <c r="X110" s="180"/>
      <c r="Y110" s="180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</row>
    <row r="111" spans="1:41" s="188" customFormat="1" ht="12.75" customHeight="1" hidden="1">
      <c r="A111" s="186" t="s">
        <v>449</v>
      </c>
      <c r="B111" s="186"/>
      <c r="C111" s="186"/>
      <c r="D111" s="186"/>
      <c r="E111" s="186"/>
      <c r="F111" s="186"/>
      <c r="G111" s="190" t="s">
        <v>465</v>
      </c>
      <c r="H111" s="186"/>
      <c r="I111" s="186"/>
      <c r="J111" s="186"/>
      <c r="K111" s="186"/>
      <c r="L111" s="186"/>
      <c r="M111" s="186"/>
      <c r="N111" s="186"/>
      <c r="O111" s="186"/>
      <c r="P111" s="187"/>
      <c r="Q111" s="187"/>
      <c r="R111" s="187"/>
      <c r="S111" s="187"/>
      <c r="T111" s="180"/>
      <c r="U111" s="180"/>
      <c r="V111" s="180"/>
      <c r="W111" s="180"/>
      <c r="X111" s="180"/>
      <c r="Y111" s="180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</row>
    <row r="112" spans="1:41" s="188" customFormat="1" ht="12.75" customHeight="1" hidden="1">
      <c r="A112" s="186" t="s">
        <v>450</v>
      </c>
      <c r="B112" s="186"/>
      <c r="C112" s="186"/>
      <c r="D112" s="186"/>
      <c r="E112" s="186"/>
      <c r="F112" s="186"/>
      <c r="G112" s="190" t="s">
        <v>466</v>
      </c>
      <c r="H112" s="186"/>
      <c r="I112" s="186"/>
      <c r="J112" s="186"/>
      <c r="K112" s="186"/>
      <c r="L112" s="186"/>
      <c r="M112" s="186"/>
      <c r="N112" s="186"/>
      <c r="O112" s="186"/>
      <c r="P112" s="187"/>
      <c r="Q112" s="187"/>
      <c r="R112" s="187"/>
      <c r="S112" s="187"/>
      <c r="T112" s="180"/>
      <c r="U112" s="180"/>
      <c r="V112" s="180"/>
      <c r="W112" s="180"/>
      <c r="X112" s="180"/>
      <c r="Y112" s="180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</row>
    <row r="113" spans="1:41" s="188" customFormat="1" ht="12.75" customHeight="1" hidden="1">
      <c r="A113" s="186" t="s">
        <v>451</v>
      </c>
      <c r="B113" s="186"/>
      <c r="C113" s="186"/>
      <c r="D113" s="186"/>
      <c r="E113" s="186"/>
      <c r="F113" s="186"/>
      <c r="G113" s="190" t="s">
        <v>467</v>
      </c>
      <c r="H113" s="186"/>
      <c r="I113" s="186"/>
      <c r="J113" s="186"/>
      <c r="K113" s="186"/>
      <c r="L113" s="186"/>
      <c r="M113" s="186"/>
      <c r="N113" s="186"/>
      <c r="O113" s="186"/>
      <c r="P113" s="187"/>
      <c r="Q113" s="187"/>
      <c r="R113" s="187"/>
      <c r="S113" s="187"/>
      <c r="T113" s="180"/>
      <c r="U113" s="180"/>
      <c r="V113" s="180"/>
      <c r="W113" s="180"/>
      <c r="X113" s="180"/>
      <c r="Y113" s="180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</row>
    <row r="114" spans="1:41" s="188" customFormat="1" ht="12.75" customHeight="1" hidden="1">
      <c r="A114" s="186" t="s">
        <v>452</v>
      </c>
      <c r="B114" s="186"/>
      <c r="C114" s="186"/>
      <c r="D114" s="186"/>
      <c r="E114" s="186"/>
      <c r="F114" s="186"/>
      <c r="G114" s="190" t="s">
        <v>468</v>
      </c>
      <c r="H114" s="186"/>
      <c r="I114" s="186"/>
      <c r="J114" s="186"/>
      <c r="K114" s="186"/>
      <c r="L114" s="186"/>
      <c r="M114" s="186"/>
      <c r="N114" s="186"/>
      <c r="O114" s="186"/>
      <c r="P114" s="187"/>
      <c r="Q114" s="187"/>
      <c r="R114" s="187"/>
      <c r="S114" s="187"/>
      <c r="T114" s="180"/>
      <c r="U114" s="180"/>
      <c r="V114" s="180"/>
      <c r="W114" s="180"/>
      <c r="X114" s="180"/>
      <c r="Y114" s="180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</row>
    <row r="115" spans="1:41" s="188" customFormat="1" ht="12.75" customHeight="1" hidden="1">
      <c r="A115" s="186" t="s">
        <v>140</v>
      </c>
      <c r="B115" s="186"/>
      <c r="C115" s="186"/>
      <c r="D115" s="186"/>
      <c r="E115" s="186"/>
      <c r="F115" s="186"/>
      <c r="G115" s="190" t="s">
        <v>469</v>
      </c>
      <c r="H115" s="186"/>
      <c r="I115" s="186"/>
      <c r="J115" s="186"/>
      <c r="K115" s="186"/>
      <c r="L115" s="186"/>
      <c r="M115" s="186"/>
      <c r="N115" s="186"/>
      <c r="O115" s="186"/>
      <c r="P115" s="187"/>
      <c r="Q115" s="187"/>
      <c r="R115" s="187"/>
      <c r="S115" s="187"/>
      <c r="T115" s="180"/>
      <c r="U115" s="180"/>
      <c r="V115" s="180"/>
      <c r="W115" s="180"/>
      <c r="X115" s="180"/>
      <c r="Y115" s="180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</row>
    <row r="116" spans="1:41" s="188" customFormat="1" ht="12.75" customHeight="1" hidden="1">
      <c r="A116" s="186" t="s">
        <v>141</v>
      </c>
      <c r="B116" s="186"/>
      <c r="C116" s="186"/>
      <c r="D116" s="186"/>
      <c r="E116" s="186"/>
      <c r="F116" s="186"/>
      <c r="G116" s="190" t="s">
        <v>35</v>
      </c>
      <c r="H116" s="186"/>
      <c r="I116" s="186"/>
      <c r="J116" s="186"/>
      <c r="K116" s="186"/>
      <c r="L116" s="186"/>
      <c r="M116" s="186"/>
      <c r="N116" s="186"/>
      <c r="O116" s="186"/>
      <c r="P116" s="187"/>
      <c r="Q116" s="187"/>
      <c r="R116" s="187"/>
      <c r="S116" s="187"/>
      <c r="T116" s="180"/>
      <c r="U116" s="180"/>
      <c r="V116" s="180"/>
      <c r="W116" s="180"/>
      <c r="X116" s="180"/>
      <c r="Y116" s="180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</row>
    <row r="117" spans="1:41" s="188" customFormat="1" ht="12.75" customHeight="1" hidden="1">
      <c r="A117" s="186" t="s">
        <v>142</v>
      </c>
      <c r="B117" s="186"/>
      <c r="C117" s="186"/>
      <c r="D117" s="186"/>
      <c r="E117" s="186"/>
      <c r="F117" s="186"/>
      <c r="G117" s="190" t="s">
        <v>470</v>
      </c>
      <c r="H117" s="186"/>
      <c r="I117" s="186"/>
      <c r="J117" s="186"/>
      <c r="K117" s="186"/>
      <c r="L117" s="186"/>
      <c r="M117" s="186"/>
      <c r="N117" s="186"/>
      <c r="O117" s="186"/>
      <c r="P117" s="187"/>
      <c r="Q117" s="187"/>
      <c r="R117" s="187"/>
      <c r="S117" s="187"/>
      <c r="T117" s="180"/>
      <c r="U117" s="180"/>
      <c r="V117" s="180"/>
      <c r="W117" s="180"/>
      <c r="X117" s="180"/>
      <c r="Y117" s="180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</row>
    <row r="118" spans="1:41" s="188" customFormat="1" ht="12.75" customHeight="1" hidden="1">
      <c r="A118" s="186" t="s">
        <v>135</v>
      </c>
      <c r="B118" s="186"/>
      <c r="C118" s="186"/>
      <c r="D118" s="186"/>
      <c r="E118" s="186"/>
      <c r="F118" s="186"/>
      <c r="G118" s="190" t="s">
        <v>143</v>
      </c>
      <c r="H118" s="186"/>
      <c r="I118" s="186"/>
      <c r="J118" s="186"/>
      <c r="K118" s="186"/>
      <c r="L118" s="186"/>
      <c r="M118" s="186"/>
      <c r="N118" s="186"/>
      <c r="O118" s="186"/>
      <c r="P118" s="187"/>
      <c r="Q118" s="187"/>
      <c r="R118" s="187"/>
      <c r="S118" s="187"/>
      <c r="T118" s="180"/>
      <c r="U118" s="180"/>
      <c r="V118" s="180"/>
      <c r="W118" s="180"/>
      <c r="X118" s="180"/>
      <c r="Y118" s="180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</row>
    <row r="119" spans="1:41" s="188" customFormat="1" ht="12.75" customHeight="1" hidden="1">
      <c r="A119" s="186" t="s">
        <v>134</v>
      </c>
      <c r="B119" s="186"/>
      <c r="C119" s="186"/>
      <c r="D119" s="186"/>
      <c r="E119" s="186"/>
      <c r="F119" s="186"/>
      <c r="G119" s="190"/>
      <c r="H119" s="186"/>
      <c r="I119" s="186"/>
      <c r="J119" s="186"/>
      <c r="K119" s="186"/>
      <c r="L119" s="186"/>
      <c r="M119" s="186"/>
      <c r="N119" s="186"/>
      <c r="O119" s="186"/>
      <c r="P119" s="187"/>
      <c r="Q119" s="187"/>
      <c r="R119" s="187"/>
      <c r="S119" s="187"/>
      <c r="T119" s="180"/>
      <c r="U119" s="180"/>
      <c r="V119" s="180"/>
      <c r="W119" s="180"/>
      <c r="X119" s="180"/>
      <c r="Y119" s="180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</row>
    <row r="120" spans="1:41" s="188" customFormat="1" ht="12.75" customHeight="1" hidden="1">
      <c r="A120" s="186"/>
      <c r="B120" s="186"/>
      <c r="C120" s="186"/>
      <c r="D120" s="186"/>
      <c r="E120" s="186"/>
      <c r="F120" s="186"/>
      <c r="G120" s="190"/>
      <c r="H120" s="186"/>
      <c r="I120" s="186"/>
      <c r="J120" s="186"/>
      <c r="K120" s="186"/>
      <c r="L120" s="186"/>
      <c r="M120" s="186"/>
      <c r="N120" s="186"/>
      <c r="O120" s="186"/>
      <c r="P120" s="187"/>
      <c r="Q120" s="187"/>
      <c r="R120" s="187"/>
      <c r="S120" s="187"/>
      <c r="T120" s="180"/>
      <c r="U120" s="180"/>
      <c r="V120" s="180"/>
      <c r="W120" s="180"/>
      <c r="X120" s="180"/>
      <c r="Y120" s="180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</row>
    <row r="121" spans="1:41" s="188" customFormat="1" ht="12.75" customHeight="1" hidden="1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7"/>
      <c r="Q121" s="187"/>
      <c r="R121" s="187"/>
      <c r="S121" s="187"/>
      <c r="T121" s="180"/>
      <c r="U121" s="180"/>
      <c r="V121" s="180"/>
      <c r="W121" s="180"/>
      <c r="X121" s="180"/>
      <c r="Y121" s="180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</row>
    <row r="122" spans="1:41" s="188" customFormat="1" ht="12.75" customHeight="1" hidden="1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7"/>
      <c r="Q122" s="187"/>
      <c r="R122" s="187"/>
      <c r="S122" s="187"/>
      <c r="T122" s="180"/>
      <c r="U122" s="180"/>
      <c r="V122" s="180"/>
      <c r="W122" s="180"/>
      <c r="X122" s="180"/>
      <c r="Y122" s="180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</row>
    <row r="123" spans="1:41" s="185" customFormat="1" ht="12.75" customHeight="1" hidden="1">
      <c r="A123" s="194" t="s">
        <v>144</v>
      </c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4"/>
      <c r="Q123" s="184"/>
      <c r="R123" s="184"/>
      <c r="S123" s="184"/>
      <c r="T123" s="180"/>
      <c r="U123" s="180"/>
      <c r="V123" s="180"/>
      <c r="W123" s="180"/>
      <c r="X123" s="180"/>
      <c r="Y123" s="180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</row>
    <row r="124" spans="1:41" s="185" customFormat="1" ht="12.75" customHeight="1" hidden="1">
      <c r="A124" s="194" t="s">
        <v>145</v>
      </c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4"/>
      <c r="Q124" s="184"/>
      <c r="R124" s="184"/>
      <c r="S124" s="184"/>
      <c r="T124" s="180"/>
      <c r="U124" s="180"/>
      <c r="V124" s="180"/>
      <c r="W124" s="180"/>
      <c r="X124" s="180"/>
      <c r="Y124" s="180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</row>
    <row r="125" spans="1:41" s="185" customFormat="1" ht="12.75" customHeight="1" hidden="1">
      <c r="A125" s="194" t="s">
        <v>146</v>
      </c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4"/>
      <c r="Q125" s="184"/>
      <c r="R125" s="184"/>
      <c r="S125" s="184"/>
      <c r="T125" s="180"/>
      <c r="U125" s="180"/>
      <c r="V125" s="180"/>
      <c r="W125" s="180"/>
      <c r="X125" s="180"/>
      <c r="Y125" s="180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</row>
    <row r="126" spans="1:41" s="185" customFormat="1" ht="12.75" customHeight="1" hidden="1">
      <c r="A126" s="194" t="s">
        <v>147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4"/>
      <c r="Q126" s="184"/>
      <c r="R126" s="184"/>
      <c r="S126" s="184"/>
      <c r="T126" s="180"/>
      <c r="U126" s="180"/>
      <c r="V126" s="180"/>
      <c r="W126" s="180"/>
      <c r="X126" s="180"/>
      <c r="Y126" s="180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</row>
    <row r="127" spans="1:41" s="185" customFormat="1" ht="12.75" customHeight="1" hidden="1">
      <c r="A127" s="194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4"/>
      <c r="Q127" s="184"/>
      <c r="R127" s="184"/>
      <c r="S127" s="184"/>
      <c r="T127" s="180"/>
      <c r="U127" s="180"/>
      <c r="V127" s="180"/>
      <c r="W127" s="180"/>
      <c r="X127" s="180"/>
      <c r="Y127" s="180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</row>
    <row r="128" spans="1:41" s="185" customFormat="1" ht="12.75" customHeight="1" hidden="1">
      <c r="A128" s="194" t="s">
        <v>21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4"/>
      <c r="Q128" s="184"/>
      <c r="R128" s="184"/>
      <c r="S128" s="184"/>
      <c r="T128" s="180"/>
      <c r="U128" s="180"/>
      <c r="V128" s="180"/>
      <c r="W128" s="180"/>
      <c r="X128" s="180"/>
      <c r="Y128" s="180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</row>
    <row r="129" spans="1:41" s="185" customFormat="1" ht="12.75" customHeight="1" hidden="1">
      <c r="A129" s="194" t="s">
        <v>27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4"/>
      <c r="Q129" s="184"/>
      <c r="R129" s="184"/>
      <c r="S129" s="184"/>
      <c r="T129" s="180"/>
      <c r="U129" s="180"/>
      <c r="V129" s="180"/>
      <c r="W129" s="180"/>
      <c r="X129" s="180"/>
      <c r="Y129" s="180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</row>
    <row r="130" spans="1:41" s="185" customFormat="1" ht="12.75" customHeight="1" hidden="1">
      <c r="A130" s="194" t="s">
        <v>31</v>
      </c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4"/>
      <c r="Q130" s="184"/>
      <c r="R130" s="184"/>
      <c r="S130" s="184"/>
      <c r="T130" s="180"/>
      <c r="U130" s="180"/>
      <c r="V130" s="180"/>
      <c r="W130" s="180"/>
      <c r="X130" s="180"/>
      <c r="Y130" s="180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</row>
    <row r="131" spans="1:41" s="185" customFormat="1" ht="12.75" customHeight="1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4"/>
      <c r="Q131" s="184"/>
      <c r="R131" s="184"/>
      <c r="S131" s="184"/>
      <c r="T131" s="180"/>
      <c r="U131" s="180"/>
      <c r="V131" s="180"/>
      <c r="W131" s="180"/>
      <c r="X131" s="180"/>
      <c r="Y131" s="180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</row>
    <row r="132" spans="1:41" s="185" customFormat="1" ht="12.75" customHeight="1">
      <c r="A132" s="183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4"/>
      <c r="Q132" s="184"/>
      <c r="R132" s="184"/>
      <c r="S132" s="184"/>
      <c r="T132" s="180"/>
      <c r="U132" s="180"/>
      <c r="V132" s="180"/>
      <c r="W132" s="180"/>
      <c r="X132" s="180"/>
      <c r="Y132" s="180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</row>
    <row r="133" spans="1:41" s="185" customFormat="1" ht="12.75" customHeight="1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4"/>
      <c r="Q133" s="184"/>
      <c r="R133" s="184"/>
      <c r="S133" s="184"/>
      <c r="T133" s="180"/>
      <c r="U133" s="180"/>
      <c r="V133" s="180"/>
      <c r="W133" s="180"/>
      <c r="X133" s="180"/>
      <c r="Y133" s="180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</row>
    <row r="134" spans="1:41" s="185" customFormat="1" ht="12.75" customHeight="1">
      <c r="A134" s="183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4"/>
      <c r="Q134" s="184"/>
      <c r="R134" s="184"/>
      <c r="S134" s="184"/>
      <c r="T134" s="180"/>
      <c r="U134" s="180"/>
      <c r="V134" s="180"/>
      <c r="W134" s="180"/>
      <c r="X134" s="180"/>
      <c r="Y134" s="180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</row>
    <row r="135" spans="1:41" s="185" customFormat="1" ht="12.75" customHeight="1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4"/>
      <c r="Q135" s="184"/>
      <c r="R135" s="184"/>
      <c r="S135" s="184"/>
      <c r="T135" s="180"/>
      <c r="U135" s="180"/>
      <c r="V135" s="180"/>
      <c r="W135" s="180"/>
      <c r="X135" s="180"/>
      <c r="Y135" s="180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</row>
    <row r="136" spans="1:41" s="185" customFormat="1" ht="12.75" customHeight="1">
      <c r="A136" s="183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4"/>
      <c r="Q136" s="184"/>
      <c r="R136" s="184"/>
      <c r="S136" s="184"/>
      <c r="T136" s="180"/>
      <c r="U136" s="180"/>
      <c r="V136" s="180"/>
      <c r="W136" s="180"/>
      <c r="X136" s="180"/>
      <c r="Y136" s="180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</row>
    <row r="137" spans="1:41" s="185" customFormat="1" ht="12.75" customHeight="1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4"/>
      <c r="Q137" s="184"/>
      <c r="R137" s="184"/>
      <c r="S137" s="184"/>
      <c r="T137" s="180"/>
      <c r="U137" s="180"/>
      <c r="V137" s="180"/>
      <c r="W137" s="180"/>
      <c r="X137" s="180"/>
      <c r="Y137" s="180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</row>
    <row r="138" spans="1:4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2"/>
      <c r="Q138" s="32"/>
      <c r="R138" s="32"/>
      <c r="S138" s="32"/>
      <c r="T138" s="40"/>
      <c r="U138" s="40"/>
      <c r="V138" s="40"/>
      <c r="W138" s="40"/>
      <c r="X138" s="40"/>
      <c r="Y138" s="40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</row>
    <row r="139" spans="1:4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2"/>
      <c r="Q139" s="32"/>
      <c r="R139" s="32"/>
      <c r="S139" s="32"/>
      <c r="T139" s="40"/>
      <c r="U139" s="40"/>
      <c r="V139" s="40"/>
      <c r="W139" s="40"/>
      <c r="X139" s="40"/>
      <c r="Y139" s="40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</row>
    <row r="140" spans="1:4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2"/>
      <c r="Q140" s="32"/>
      <c r="R140" s="32"/>
      <c r="S140" s="32"/>
      <c r="T140" s="40"/>
      <c r="U140" s="40"/>
      <c r="V140" s="40"/>
      <c r="W140" s="40"/>
      <c r="X140" s="40"/>
      <c r="Y140" s="40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</row>
    <row r="141" spans="1:4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2"/>
      <c r="Q141" s="32"/>
      <c r="R141" s="32"/>
      <c r="S141" s="32"/>
      <c r="T141" s="40"/>
      <c r="U141" s="40"/>
      <c r="V141" s="40"/>
      <c r="W141" s="40"/>
      <c r="X141" s="40"/>
      <c r="Y141" s="40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</row>
    <row r="142" spans="1:4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2"/>
      <c r="Q142" s="32"/>
      <c r="R142" s="32"/>
      <c r="S142" s="32"/>
      <c r="T142" s="40"/>
      <c r="U142" s="40"/>
      <c r="V142" s="40"/>
      <c r="W142" s="40"/>
      <c r="X142" s="40"/>
      <c r="Y142" s="40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</row>
    <row r="143" spans="1:4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2"/>
      <c r="Q143" s="32"/>
      <c r="R143" s="32"/>
      <c r="S143" s="32"/>
      <c r="T143" s="40"/>
      <c r="U143" s="40"/>
      <c r="V143" s="40"/>
      <c r="W143" s="40"/>
      <c r="X143" s="40"/>
      <c r="Y143" s="40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</row>
    <row r="144" spans="1:4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2"/>
      <c r="Q144" s="32"/>
      <c r="R144" s="32"/>
      <c r="S144" s="32"/>
      <c r="T144" s="40"/>
      <c r="U144" s="40"/>
      <c r="V144" s="40"/>
      <c r="W144" s="40"/>
      <c r="X144" s="40"/>
      <c r="Y144" s="40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</row>
    <row r="145" spans="1:4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2"/>
      <c r="Q145" s="32"/>
      <c r="R145" s="32"/>
      <c r="S145" s="32"/>
      <c r="T145" s="40"/>
      <c r="U145" s="40"/>
      <c r="V145" s="40"/>
      <c r="W145" s="40"/>
      <c r="X145" s="40"/>
      <c r="Y145" s="40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</row>
    <row r="146" spans="1:4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2"/>
      <c r="Q146" s="32"/>
      <c r="R146" s="32"/>
      <c r="S146" s="32"/>
      <c r="T146" s="40"/>
      <c r="U146" s="40"/>
      <c r="V146" s="40"/>
      <c r="W146" s="40"/>
      <c r="X146" s="40"/>
      <c r="Y146" s="40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</row>
    <row r="147" spans="1:4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2"/>
      <c r="Q147" s="32"/>
      <c r="R147" s="32"/>
      <c r="S147" s="32"/>
      <c r="T147" s="40"/>
      <c r="U147" s="40"/>
      <c r="V147" s="40"/>
      <c r="W147" s="40"/>
      <c r="X147" s="40"/>
      <c r="Y147" s="40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</row>
    <row r="148" spans="1:4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2"/>
      <c r="Q148" s="32"/>
      <c r="R148" s="32"/>
      <c r="S148" s="32"/>
      <c r="T148" s="40"/>
      <c r="U148" s="40"/>
      <c r="V148" s="40"/>
      <c r="W148" s="40"/>
      <c r="X148" s="40"/>
      <c r="Y148" s="40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</row>
    <row r="149" spans="1:4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2"/>
      <c r="Q149" s="32"/>
      <c r="R149" s="32"/>
      <c r="S149" s="32"/>
      <c r="T149" s="40"/>
      <c r="U149" s="40"/>
      <c r="V149" s="40"/>
      <c r="W149" s="40"/>
      <c r="X149" s="40"/>
      <c r="Y149" s="40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</row>
    <row r="150" spans="1:4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2"/>
      <c r="Q150" s="32"/>
      <c r="R150" s="32"/>
      <c r="S150" s="32"/>
      <c r="T150" s="40"/>
      <c r="U150" s="40"/>
      <c r="V150" s="40"/>
      <c r="W150" s="40"/>
      <c r="X150" s="40"/>
      <c r="Y150" s="40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</row>
    <row r="151" spans="1:4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2"/>
      <c r="Q151" s="32"/>
      <c r="R151" s="32"/>
      <c r="S151" s="32"/>
      <c r="T151" s="40"/>
      <c r="U151" s="40"/>
      <c r="V151" s="40"/>
      <c r="W151" s="40"/>
      <c r="X151" s="40"/>
      <c r="Y151" s="40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</row>
    <row r="152" spans="1:41" ht="12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2"/>
      <c r="Q152" s="32"/>
      <c r="R152" s="32"/>
      <c r="S152" s="32"/>
      <c r="T152" s="40"/>
      <c r="U152" s="40"/>
      <c r="V152" s="40"/>
      <c r="W152" s="40"/>
      <c r="X152" s="40"/>
      <c r="Y152" s="40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</row>
    <row r="153" spans="1:41" ht="12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2"/>
      <c r="Q153" s="32"/>
      <c r="R153" s="32"/>
      <c r="S153" s="32"/>
      <c r="T153" s="40"/>
      <c r="U153" s="40"/>
      <c r="V153" s="40"/>
      <c r="W153" s="40"/>
      <c r="X153" s="40"/>
      <c r="Y153" s="40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</row>
    <row r="154" spans="1:41" ht="12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2"/>
      <c r="Q154" s="32"/>
      <c r="R154" s="32"/>
      <c r="S154" s="32"/>
      <c r="T154" s="40"/>
      <c r="U154" s="40"/>
      <c r="V154" s="40"/>
      <c r="W154" s="40"/>
      <c r="X154" s="40"/>
      <c r="Y154" s="40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</row>
    <row r="155" spans="1:41" ht="12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2"/>
      <c r="Q155" s="32"/>
      <c r="R155" s="32"/>
      <c r="S155" s="32"/>
      <c r="T155" s="40"/>
      <c r="U155" s="40"/>
      <c r="V155" s="40"/>
      <c r="W155" s="40"/>
      <c r="X155" s="40"/>
      <c r="Y155" s="40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</row>
    <row r="156" spans="1:41" ht="12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2"/>
      <c r="Q156" s="32"/>
      <c r="R156" s="32"/>
      <c r="S156" s="32"/>
      <c r="T156" s="40"/>
      <c r="U156" s="40"/>
      <c r="V156" s="40"/>
      <c r="W156" s="40"/>
      <c r="X156" s="40"/>
      <c r="Y156" s="40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</row>
    <row r="157" spans="26:41" ht="12.75" customHeight="1"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</row>
  </sheetData>
  <sheetProtection password="B869" sheet="1" objects="1" scenarios="1" selectLockedCells="1"/>
  <mergeCells count="154">
    <mergeCell ref="B80:K80"/>
    <mergeCell ref="M80:O80"/>
    <mergeCell ref="B76:K76"/>
    <mergeCell ref="M76:O76"/>
    <mergeCell ref="B77:K77"/>
    <mergeCell ref="M77:O77"/>
    <mergeCell ref="B78:K78"/>
    <mergeCell ref="M78:O78"/>
    <mergeCell ref="B79:K79"/>
    <mergeCell ref="M79:O79"/>
    <mergeCell ref="A26:G26"/>
    <mergeCell ref="D21:G21"/>
    <mergeCell ref="D22:G23"/>
    <mergeCell ref="A29:B29"/>
    <mergeCell ref="I20:O27"/>
    <mergeCell ref="A27:C27"/>
    <mergeCell ref="A21:C21"/>
    <mergeCell ref="A22:C23"/>
    <mergeCell ref="M49:O49"/>
    <mergeCell ref="B51:K51"/>
    <mergeCell ref="I29:O29"/>
    <mergeCell ref="D29:F29"/>
    <mergeCell ref="M46:O46"/>
    <mergeCell ref="B46:K46"/>
    <mergeCell ref="I31:O34"/>
    <mergeCell ref="I30:O30"/>
    <mergeCell ref="M48:O48"/>
    <mergeCell ref="B49:K49"/>
    <mergeCell ref="I17:O19"/>
    <mergeCell ref="D17:G17"/>
    <mergeCell ref="A19:G20"/>
    <mergeCell ref="D6:G6"/>
    <mergeCell ref="D8:G8"/>
    <mergeCell ref="A8:C8"/>
    <mergeCell ref="A11:C11"/>
    <mergeCell ref="D11:G11"/>
    <mergeCell ref="A18:G18"/>
    <mergeCell ref="A17:C17"/>
    <mergeCell ref="A16:C16"/>
    <mergeCell ref="D14:G14"/>
    <mergeCell ref="A14:C14"/>
    <mergeCell ref="A12:C12"/>
    <mergeCell ref="D16:G16"/>
    <mergeCell ref="D15:G15"/>
    <mergeCell ref="B94:K94"/>
    <mergeCell ref="B62:K62"/>
    <mergeCell ref="B63:K63"/>
    <mergeCell ref="B82:K82"/>
    <mergeCell ref="B84:K84"/>
    <mergeCell ref="B93:K93"/>
    <mergeCell ref="B83:K83"/>
    <mergeCell ref="B72:K72"/>
    <mergeCell ref="B89:K89"/>
    <mergeCell ref="B90:K90"/>
    <mergeCell ref="I1:O1"/>
    <mergeCell ref="I8:O9"/>
    <mergeCell ref="A1:H1"/>
    <mergeCell ref="D10:G10"/>
    <mergeCell ref="A7:C7"/>
    <mergeCell ref="D9:G9"/>
    <mergeCell ref="A9:C9"/>
    <mergeCell ref="D7:G7"/>
    <mergeCell ref="A6:C6"/>
    <mergeCell ref="D5:G5"/>
    <mergeCell ref="A2:G3"/>
    <mergeCell ref="I4:O7"/>
    <mergeCell ref="A10:C10"/>
    <mergeCell ref="I2:O3"/>
    <mergeCell ref="A5:C5"/>
    <mergeCell ref="H5:H32"/>
    <mergeCell ref="A30:G30"/>
    <mergeCell ref="A13:C13"/>
    <mergeCell ref="A15:C15"/>
    <mergeCell ref="I14:O16"/>
    <mergeCell ref="M94:N94"/>
    <mergeCell ref="M86:N86"/>
    <mergeCell ref="M87:N87"/>
    <mergeCell ref="M89:N89"/>
    <mergeCell ref="M90:N90"/>
    <mergeCell ref="M88:N88"/>
    <mergeCell ref="M93:N93"/>
    <mergeCell ref="M91:N91"/>
    <mergeCell ref="M92:N92"/>
    <mergeCell ref="M71:O71"/>
    <mergeCell ref="B71:K71"/>
    <mergeCell ref="B86:K86"/>
    <mergeCell ref="B92:K92"/>
    <mergeCell ref="B88:K88"/>
    <mergeCell ref="B87:K87"/>
    <mergeCell ref="B73:K73"/>
    <mergeCell ref="M73:O73"/>
    <mergeCell ref="B74:K74"/>
    <mergeCell ref="M74:O74"/>
    <mergeCell ref="M85:O85"/>
    <mergeCell ref="M84:N84"/>
    <mergeCell ref="M82:N82"/>
    <mergeCell ref="M83:N83"/>
    <mergeCell ref="M75:O75"/>
    <mergeCell ref="M81:O81"/>
    <mergeCell ref="P10:P11"/>
    <mergeCell ref="I10:O11"/>
    <mergeCell ref="I12:O13"/>
    <mergeCell ref="D12:G12"/>
    <mergeCell ref="D13:G13"/>
    <mergeCell ref="B91:K91"/>
    <mergeCell ref="B85:K85"/>
    <mergeCell ref="B75:K75"/>
    <mergeCell ref="B81:K81"/>
    <mergeCell ref="M72:O72"/>
    <mergeCell ref="B65:K65"/>
    <mergeCell ref="M70:O70"/>
    <mergeCell ref="B70:K70"/>
    <mergeCell ref="M67:O67"/>
    <mergeCell ref="M69:O69"/>
    <mergeCell ref="M66:O66"/>
    <mergeCell ref="B68:K68"/>
    <mergeCell ref="B69:K69"/>
    <mergeCell ref="M65:O65"/>
    <mergeCell ref="M56:O56"/>
    <mergeCell ref="M58:O58"/>
    <mergeCell ref="M57:O57"/>
    <mergeCell ref="B60:K60"/>
    <mergeCell ref="M60:O60"/>
    <mergeCell ref="M64:O64"/>
    <mergeCell ref="B52:K52"/>
    <mergeCell ref="B48:K48"/>
    <mergeCell ref="M47:O47"/>
    <mergeCell ref="M63:O63"/>
    <mergeCell ref="M68:O68"/>
    <mergeCell ref="B61:K61"/>
    <mergeCell ref="M61:O61"/>
    <mergeCell ref="B66:K66"/>
    <mergeCell ref="B67:K67"/>
    <mergeCell ref="B64:K64"/>
    <mergeCell ref="B57:K57"/>
    <mergeCell ref="B58:K58"/>
    <mergeCell ref="M59:O59"/>
    <mergeCell ref="B54:K54"/>
    <mergeCell ref="M54:O54"/>
    <mergeCell ref="A44:O44"/>
    <mergeCell ref="M51:O51"/>
    <mergeCell ref="M50:O50"/>
    <mergeCell ref="B50:K50"/>
    <mergeCell ref="A45:N45"/>
    <mergeCell ref="B53:K53"/>
    <mergeCell ref="M53:O53"/>
    <mergeCell ref="M52:O52"/>
    <mergeCell ref="P60:P62"/>
    <mergeCell ref="P55:P59"/>
    <mergeCell ref="B55:K55"/>
    <mergeCell ref="M55:O55"/>
    <mergeCell ref="M62:O62"/>
    <mergeCell ref="B59:K59"/>
    <mergeCell ref="B56:K56"/>
  </mergeCells>
  <conditionalFormatting sqref="D15:G15">
    <cfRule type="expression" priority="1" dxfId="19" stopIfTrue="1">
      <formula>T15=0</formula>
    </cfRule>
  </conditionalFormatting>
  <conditionalFormatting sqref="A19:G20">
    <cfRule type="expression" priority="2" dxfId="12" stopIfTrue="1">
      <formula>T19=0</formula>
    </cfRule>
  </conditionalFormatting>
  <conditionalFormatting sqref="D27">
    <cfRule type="expression" priority="4" dxfId="12" stopIfTrue="1">
      <formula>T26=0</formula>
    </cfRule>
  </conditionalFormatting>
  <conditionalFormatting sqref="F27">
    <cfRule type="expression" priority="5" dxfId="12" stopIfTrue="1">
      <formula>T27=0</formula>
    </cfRule>
  </conditionalFormatting>
  <conditionalFormatting sqref="I10:O11">
    <cfRule type="expression" priority="7" dxfId="20" stopIfTrue="1">
      <formula>OR(T5=1,Проверка=0)</formula>
    </cfRule>
  </conditionalFormatting>
  <conditionalFormatting sqref="D5:G13 D17:G17">
    <cfRule type="expression" priority="26" dxfId="21" stopIfTrue="1">
      <formula>AND(T5=0,А2&lt;В2)</formula>
    </cfRule>
  </conditionalFormatting>
  <conditionalFormatting sqref="D16:G16">
    <cfRule type="expression" priority="27" dxfId="22" stopIfTrue="1">
      <formula>T16=0</formula>
    </cfRule>
  </conditionalFormatting>
  <conditionalFormatting sqref="D21:G21">
    <cfRule type="expression" priority="28" dxfId="23" stopIfTrue="1">
      <formula>AND(T21=0,А2&lt;В2)</formula>
    </cfRule>
  </conditionalFormatting>
  <conditionalFormatting sqref="D22:G23">
    <cfRule type="expression" priority="29" dxfId="23" stopIfTrue="1">
      <formula>AND(U22=0,А2&lt;В2)</formula>
    </cfRule>
  </conditionalFormatting>
  <conditionalFormatting sqref="D14:G14">
    <cfRule type="expression" priority="30" dxfId="24" stopIfTrue="1">
      <formula>AND(T14=0,А2&lt;В2)</formula>
    </cfRule>
  </conditionalFormatting>
  <conditionalFormatting sqref="D29">
    <cfRule type="cellIs" priority="9" dxfId="25" operator="equal" stopIfTrue="1">
      <formula>"ПОЖАЛУЙСТА,  ЗАПОЛНИТЕ ВСЕ ПОЛЯ !"</formula>
    </cfRule>
  </conditionalFormatting>
  <conditionalFormatting sqref="A2:G2">
    <cfRule type="cellIs" priority="20" dxfId="26" operator="equal" stopIfTrue="1">
      <formula>"Форма устарела!  Обратитесь в ЦПКПиПП, ауд. Т-812"</formula>
    </cfRule>
  </conditionalFormatting>
  <conditionalFormatting sqref="A32:G32">
    <cfRule type="expression" priority="33" dxfId="27" stopIfTrue="1">
      <formula>А2&gt;В2</formula>
    </cfRule>
  </conditionalFormatting>
  <conditionalFormatting sqref="C31 A18:G18 A8 A26:G26 A22:C23 I1:O9 I12:O13 I30:O30 A30:G30 A6:C6">
    <cfRule type="expression" priority="34" dxfId="28" stopIfTrue="1">
      <formula>А2&gt;В2</formula>
    </cfRule>
  </conditionalFormatting>
  <conditionalFormatting sqref="A5:C5 A7:C7 A9:C17 A21:C21">
    <cfRule type="expression" priority="35" dxfId="29" stopIfTrue="1">
      <formula>А2&gt;В2</formula>
    </cfRule>
  </conditionalFormatting>
  <conditionalFormatting sqref="I20:O27">
    <cfRule type="expression" priority="36" dxfId="30" stopIfTrue="1">
      <formula>А2&gt;В2</formula>
    </cfRule>
  </conditionalFormatting>
  <conditionalFormatting sqref="I17:O19">
    <cfRule type="expression" priority="37" dxfId="31" stopIfTrue="1">
      <formula>А2&gt;В2</formula>
    </cfRule>
  </conditionalFormatting>
  <conditionalFormatting sqref="A29:C29">
    <cfRule type="expression" priority="38" dxfId="30" stopIfTrue="1">
      <formula>А2&gt;В2</formula>
    </cfRule>
  </conditionalFormatting>
  <conditionalFormatting sqref="G29">
    <cfRule type="expression" priority="39" dxfId="21" stopIfTrue="1">
      <formula>AND(T29=0,А2&lt;В2)</formula>
    </cfRule>
  </conditionalFormatting>
  <dataValidations count="12">
    <dataValidation type="whole" allowBlank="1" showInputMessage="1" showErrorMessage="1" prompt="Введите число" error="В это поле можно ввести только число!" sqref="D17:G17">
      <formula1>0</formula1>
      <formula2>100</formula2>
    </dataValidation>
    <dataValidation type="list" allowBlank="1" showInputMessage="1" showErrorMessage="1" sqref="D27">
      <formula1>$A$39:$A$40</formula1>
    </dataValidation>
    <dataValidation type="list" allowBlank="1" showInputMessage="1" showErrorMessage="1" prompt="Выберите &#10;название из списка&#10;&#10;или введите, если оно отсутствует в списке" error="ВЫБЕРИТЕ ИЗ СПИСКА!&#10;&#10;Для этого  нажмите клавишу &lt;Отмена&gt;, &#10;затем кнопку у правой границы ячейки&#10;" sqref="D11:G11">
      <formula1>Должности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0:G10">
      <formula1>$D$101:$D$105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9:G9">
      <formula1>$D$108:$D$110</formula1>
    </dataValidation>
    <dataValidation type="whole" allowBlank="1" showInputMessage="1" showErrorMessage="1" prompt="Введите число" error=" В это поле можно ввести только число!&#10;&#10; Школьников не принимаем...&#10;" sqref="D8:G8">
      <formula1>18</formula1>
      <formula2>100</formula2>
    </dataValidation>
    <dataValidation type="list" allowBlank="1" showInputMessage="1" showErrorMessage="1" sqref="F27">
      <formula1>$A$128:$A$130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2:G12">
      <formula1>$F$38:$F$41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3:G13">
      <formula1>$D$36:$D$42</formula1>
    </dataValidation>
    <dataValidation type="textLength" allowBlank="1" showInputMessage="1" showErrorMessage="1" prompt="Введите название полностью!" error="Введите название кафедры полностью!" sqref="D15:G15">
      <formula1>0</formula1>
      <formula2>130</formula2>
    </dataValidation>
    <dataValidation type="list" allowBlank="1" showInputMessage="1" showErrorMessage="1" prompt="Выберите &#10;название из списка&#10;&#10;или введите, если оно отсутствует в списке" error="&#10;" sqref="D14:G14">
      <formula1>Институты</formula1>
    </dataValidation>
    <dataValidation type="textLength" operator="greaterThanOrEqual" allowBlank="1" showInputMessage="1" showErrorMessage="1" error="Информация в вводится в формате&#10; &#10;с л/с № ****&#10;" sqref="G29">
      <formula1>8</formula1>
    </dataValidation>
  </dataValidations>
  <printOptions/>
  <pageMargins left="0.35433070866141736" right="0.2362204724409449" top="0.33" bottom="0.31496062992125984" header="0.34" footer="0.2755905511811024"/>
  <pageSetup horizontalDpi="600" verticalDpi="600" orientation="landscape" paperSize="9" r:id="rId3"/>
  <rowBreaks count="1" manualBreakCount="1">
    <brk id="43" max="255" man="1"/>
  </rowBreaks>
  <colBreaks count="1" manualBreakCount="1">
    <brk id="1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1"/>
  <sheetViews>
    <sheetView zoomScalePageLayoutView="0" workbookViewId="0" topLeftCell="A13">
      <selection activeCell="F29" sqref="F29"/>
    </sheetView>
  </sheetViews>
  <sheetFormatPr defaultColWidth="9.00390625" defaultRowHeight="12.75"/>
  <cols>
    <col min="1" max="1" width="7.25390625" style="3" customWidth="1"/>
    <col min="2" max="2" width="72.00390625" style="0" customWidth="1"/>
    <col min="3" max="3" width="10.00390625" style="3" customWidth="1"/>
  </cols>
  <sheetData>
    <row r="1" spans="1:3" ht="26.25" customHeight="1">
      <c r="A1" s="379"/>
      <c r="B1" s="379"/>
      <c r="C1" s="379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1:3" ht="25.5">
      <c r="A14" s="10" t="s">
        <v>55</v>
      </c>
      <c r="B14" s="28" t="s">
        <v>59</v>
      </c>
      <c r="C14" s="29" t="s">
        <v>57</v>
      </c>
    </row>
    <row r="15" spans="1:3" ht="12.75">
      <c r="A15" s="1"/>
      <c r="B15" s="15"/>
      <c r="C15" s="2"/>
    </row>
    <row r="16" spans="1:3" ht="12.75">
      <c r="A16" s="1"/>
      <c r="B16" s="15"/>
      <c r="C16" s="2"/>
    </row>
    <row r="17" spans="1:3" ht="12.75">
      <c r="A17" s="1"/>
      <c r="B17" s="15"/>
      <c r="C17" s="2"/>
    </row>
    <row r="18" spans="1:3" ht="27" customHeight="1">
      <c r="A18" s="1"/>
      <c r="B18" s="30" t="s">
        <v>58</v>
      </c>
      <c r="C18" s="2"/>
    </row>
    <row r="19" spans="1:3" ht="12.75">
      <c r="A19" s="20" t="s">
        <v>89</v>
      </c>
      <c r="B19" s="19" t="str">
        <f>VLOOKUP(A19,A$42:C$131,2)</f>
        <v>Методы организации самостоятельной работой студентов</v>
      </c>
      <c r="C19" s="20">
        <f>VLOOKUP(A19,A$42:C$131,3)</f>
        <v>16</v>
      </c>
    </row>
    <row r="20" spans="1:3" ht="12.75">
      <c r="A20" s="20" t="s">
        <v>94</v>
      </c>
      <c r="B20" s="19" t="str">
        <f aca="true" t="shared" si="0" ref="B20:B36">VLOOKUP(A20,A$42:C$131,2)</f>
        <v>Методические приемы управления познавательной активностью студентов</v>
      </c>
      <c r="C20" s="20">
        <f aca="true" t="shared" si="1" ref="C20:C36">VLOOKUP(A20,A$42:C$131,3)</f>
        <v>20</v>
      </c>
    </row>
    <row r="21" spans="1:3" ht="25.5">
      <c r="A21" s="20" t="s">
        <v>97</v>
      </c>
      <c r="B21" s="19" t="str">
        <f t="shared" si="0"/>
        <v>Саморегуляция функциональных состояний и работоспособности преподавателя.</v>
      </c>
      <c r="C21" s="20">
        <f t="shared" si="1"/>
        <v>16</v>
      </c>
    </row>
    <row r="22" spans="1:3" ht="25.5">
      <c r="A22" s="20" t="s">
        <v>83</v>
      </c>
      <c r="B22" s="19" t="str">
        <f t="shared" si="0"/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C22" s="20">
        <f t="shared" si="1"/>
        <v>12</v>
      </c>
    </row>
    <row r="23" spans="1:3" ht="12.75">
      <c r="A23" s="20" t="s">
        <v>94</v>
      </c>
      <c r="B23" s="19" t="str">
        <f t="shared" si="0"/>
        <v>Методические приемы управления познавательной активностью студентов</v>
      </c>
      <c r="C23" s="20">
        <f t="shared" si="1"/>
        <v>20</v>
      </c>
    </row>
    <row r="24" spans="1:3" ht="12.75">
      <c r="A24" s="20"/>
      <c r="B24" s="19">
        <f t="shared" si="0"/>
        <v>0</v>
      </c>
      <c r="C24" s="20">
        <f t="shared" si="1"/>
        <v>0</v>
      </c>
    </row>
    <row r="25" spans="1:3" ht="12.75">
      <c r="A25" s="20"/>
      <c r="B25" s="19">
        <f t="shared" si="0"/>
        <v>0</v>
      </c>
      <c r="C25" s="20">
        <f t="shared" si="1"/>
        <v>0</v>
      </c>
    </row>
    <row r="26" spans="1:3" ht="25.5">
      <c r="A26" s="20" t="s">
        <v>83</v>
      </c>
      <c r="B26" s="19" t="str">
        <f t="shared" si="0"/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C26" s="20">
        <f t="shared" si="1"/>
        <v>12</v>
      </c>
    </row>
    <row r="27" spans="1:3" ht="12.75">
      <c r="A27" s="20"/>
      <c r="B27" s="19">
        <f t="shared" si="0"/>
        <v>0</v>
      </c>
      <c r="C27" s="20">
        <f t="shared" si="1"/>
        <v>0</v>
      </c>
    </row>
    <row r="28" spans="1:3" ht="12.75">
      <c r="A28" s="20"/>
      <c r="B28" s="19">
        <f t="shared" si="0"/>
        <v>0</v>
      </c>
      <c r="C28" s="20">
        <f t="shared" si="1"/>
        <v>0</v>
      </c>
    </row>
    <row r="29" spans="1:3" ht="12.75">
      <c r="A29" s="20"/>
      <c r="B29" s="19">
        <f t="shared" si="0"/>
        <v>0</v>
      </c>
      <c r="C29" s="20">
        <f t="shared" si="1"/>
        <v>0</v>
      </c>
    </row>
    <row r="30" spans="1:3" ht="12.75">
      <c r="A30" s="20"/>
      <c r="B30" s="19">
        <f t="shared" si="0"/>
        <v>0</v>
      </c>
      <c r="C30" s="20">
        <f t="shared" si="1"/>
        <v>0</v>
      </c>
    </row>
    <row r="31" spans="1:3" ht="12.75">
      <c r="A31" s="20"/>
      <c r="B31" s="19">
        <f t="shared" si="0"/>
        <v>0</v>
      </c>
      <c r="C31" s="20">
        <f t="shared" si="1"/>
        <v>0</v>
      </c>
    </row>
    <row r="32" spans="1:3" ht="12.75">
      <c r="A32" s="20"/>
      <c r="B32" s="19">
        <f t="shared" si="0"/>
        <v>0</v>
      </c>
      <c r="C32" s="20">
        <f t="shared" si="1"/>
        <v>0</v>
      </c>
    </row>
    <row r="33" spans="1:3" ht="12.75">
      <c r="A33" s="20"/>
      <c r="B33" s="19">
        <f t="shared" si="0"/>
        <v>0</v>
      </c>
      <c r="C33" s="20">
        <f t="shared" si="1"/>
        <v>0</v>
      </c>
    </row>
    <row r="34" spans="1:3" ht="12.75">
      <c r="A34" s="20"/>
      <c r="B34" s="19">
        <f t="shared" si="0"/>
        <v>0</v>
      </c>
      <c r="C34" s="20">
        <f t="shared" si="1"/>
        <v>0</v>
      </c>
    </row>
    <row r="35" spans="1:3" ht="12.75">
      <c r="A35" s="20"/>
      <c r="B35" s="19">
        <f t="shared" si="0"/>
        <v>0</v>
      </c>
      <c r="C35" s="20">
        <f t="shared" si="1"/>
        <v>0</v>
      </c>
    </row>
    <row r="36" spans="1:3" ht="12.75">
      <c r="A36" s="20"/>
      <c r="B36" s="19">
        <f t="shared" si="0"/>
        <v>0</v>
      </c>
      <c r="C36" s="20">
        <f t="shared" si="1"/>
        <v>0</v>
      </c>
    </row>
    <row r="37" spans="1:3" ht="12.75">
      <c r="A37" s="2"/>
      <c r="B37" s="16" t="s">
        <v>100</v>
      </c>
      <c r="C37" s="2">
        <f>SUM(C19:C36)</f>
        <v>96</v>
      </c>
    </row>
    <row r="42" spans="1:3" ht="12.75">
      <c r="A42" s="17" t="s">
        <v>83</v>
      </c>
      <c r="B42" s="18" t="s">
        <v>98</v>
      </c>
      <c r="C42" s="17">
        <v>12</v>
      </c>
    </row>
    <row r="43" spans="1:3" ht="12.75">
      <c r="A43" s="17" t="s">
        <v>92</v>
      </c>
      <c r="B43" s="18" t="s">
        <v>69</v>
      </c>
      <c r="C43" s="17">
        <v>36</v>
      </c>
    </row>
    <row r="44" spans="1:3" ht="12.75">
      <c r="A44" s="17" t="s">
        <v>93</v>
      </c>
      <c r="B44" s="18" t="s">
        <v>70</v>
      </c>
      <c r="C44" s="17">
        <v>20</v>
      </c>
    </row>
    <row r="45" spans="1:3" ht="12.75">
      <c r="A45" s="17" t="s">
        <v>94</v>
      </c>
      <c r="B45" s="18" t="s">
        <v>71</v>
      </c>
      <c r="C45" s="17">
        <v>20</v>
      </c>
    </row>
    <row r="46" spans="1:3" ht="12.75">
      <c r="A46" s="17" t="s">
        <v>95</v>
      </c>
      <c r="B46" s="18" t="s">
        <v>72</v>
      </c>
      <c r="C46" s="17">
        <v>20</v>
      </c>
    </row>
    <row r="47" spans="1:3" ht="12.75">
      <c r="A47" s="17" t="s">
        <v>96</v>
      </c>
      <c r="B47" s="18" t="s">
        <v>73</v>
      </c>
      <c r="C47" s="17">
        <v>16</v>
      </c>
    </row>
    <row r="48" spans="1:3" ht="12.75">
      <c r="A48" s="17" t="s">
        <v>97</v>
      </c>
      <c r="B48" s="18" t="s">
        <v>74</v>
      </c>
      <c r="C48" s="17">
        <v>16</v>
      </c>
    </row>
    <row r="49" spans="1:3" ht="12.75">
      <c r="A49" s="17" t="s">
        <v>84</v>
      </c>
      <c r="B49" s="18" t="s">
        <v>62</v>
      </c>
      <c r="C49" s="17">
        <v>32</v>
      </c>
    </row>
    <row r="50" spans="1:3" ht="12.75">
      <c r="A50" s="17" t="s">
        <v>85</v>
      </c>
      <c r="B50" s="18" t="s">
        <v>82</v>
      </c>
      <c r="C50" s="17">
        <v>26</v>
      </c>
    </row>
    <row r="51" spans="1:3" ht="12.75">
      <c r="A51" s="17" t="s">
        <v>86</v>
      </c>
      <c r="B51" s="18" t="s">
        <v>63</v>
      </c>
      <c r="C51" s="17">
        <v>14</v>
      </c>
    </row>
    <row r="52" spans="1:3" ht="12.75">
      <c r="A52" s="17" t="s">
        <v>87</v>
      </c>
      <c r="B52" s="18" t="s">
        <v>64</v>
      </c>
      <c r="C52" s="17">
        <v>20</v>
      </c>
    </row>
    <row r="53" spans="1:3" ht="12.75">
      <c r="A53" s="17" t="s">
        <v>88</v>
      </c>
      <c r="B53" s="18" t="s">
        <v>65</v>
      </c>
      <c r="C53" s="17">
        <v>20</v>
      </c>
    </row>
    <row r="54" spans="1:3" ht="12.75">
      <c r="A54" s="17" t="s">
        <v>89</v>
      </c>
      <c r="B54" s="18" t="s">
        <v>66</v>
      </c>
      <c r="C54" s="17">
        <v>16</v>
      </c>
    </row>
    <row r="55" spans="1:3" ht="12.75">
      <c r="A55" s="17" t="s">
        <v>90</v>
      </c>
      <c r="B55" s="18" t="s">
        <v>67</v>
      </c>
      <c r="C55" s="17">
        <v>16</v>
      </c>
    </row>
    <row r="56" spans="1:3" ht="12.75">
      <c r="A56" s="17" t="s">
        <v>91</v>
      </c>
      <c r="B56" s="18" t="s">
        <v>68</v>
      </c>
      <c r="C56" s="17">
        <v>22</v>
      </c>
    </row>
    <row r="57" spans="1:3" ht="12.75">
      <c r="A57" s="17" t="str">
        <f>Модули!A18</f>
        <v>И1</v>
      </c>
      <c r="B57" s="18" t="str">
        <f>Модули!B18</f>
        <v>Организация инновационной деятельности и инновационных проектов в вузе</v>
      </c>
      <c r="C57" s="17">
        <f>Модули!C18</f>
        <v>24</v>
      </c>
    </row>
    <row r="58" spans="1:3" ht="12.75">
      <c r="A58" s="17" t="str">
        <f>Модули!A19</f>
        <v>К1</v>
      </c>
      <c r="B58" s="18" t="str">
        <f>Модули!B19</f>
        <v>Квалиметрический подход к управлению качеством профессиональной подготовки студентов</v>
      </c>
      <c r="C58" s="17">
        <f>Модули!C19</f>
        <v>24</v>
      </c>
    </row>
    <row r="59" spans="1:3" ht="12.75">
      <c r="A59" s="17" t="str">
        <f>Модули!A20</f>
        <v>М1</v>
      </c>
      <c r="B59" s="18" t="str">
        <f>Модули!B20</f>
        <v>Мониторинг учебных достижений студентов и разработка аттестационно-педагогических измерительных материалов (АПИМ)</v>
      </c>
      <c r="C59" s="17">
        <f>Модули!C20</f>
        <v>72</v>
      </c>
    </row>
    <row r="60" spans="1:3" ht="12.75">
      <c r="A60" s="17" t="str">
        <f>Модули!A22</f>
        <v>Н1</v>
      </c>
      <c r="B60" s="18" t="str">
        <f>Модули!B22</f>
        <v>Информационное обеспечение высшего образования</v>
      </c>
      <c r="C60" s="17">
        <f>Модули!C22</f>
        <v>32</v>
      </c>
    </row>
    <row r="61" spans="1:3" ht="12.75">
      <c r="A61" s="17" t="str">
        <f>Модули!A23</f>
        <v>Р1</v>
      </c>
      <c r="B61" s="18" t="str">
        <f>Модули!B23</f>
        <v>Устойчивое развитие российских регионов: человек и модернизация</v>
      </c>
      <c r="C61" s="17">
        <f>Модули!C23</f>
        <v>32</v>
      </c>
    </row>
    <row r="62" spans="1:3" ht="12.75">
      <c r="A62" s="17" t="str">
        <f>Модули!A24</f>
        <v>С1</v>
      </c>
      <c r="B62" s="18" t="str">
        <f>Модули!B24</f>
        <v>Актуализация социально-гуманитарных исследований повседневности в процессе преподавания базовых гуманитарных дисциплин</v>
      </c>
      <c r="C62" s="17">
        <f>Модули!C24</f>
        <v>36</v>
      </c>
    </row>
    <row r="63" spans="1:3" ht="12.75">
      <c r="A63" s="17" t="str">
        <f>Модули!A25</f>
        <v>Ф1</v>
      </c>
      <c r="B63" s="18" t="str">
        <f>Модули!B25</f>
        <v>Проектирование основных образовательных программ в условиях внедрения ФГОС</v>
      </c>
      <c r="C63" s="17">
        <f>Модули!C25</f>
        <v>72</v>
      </c>
    </row>
    <row r="64" spans="1:3" ht="12.75">
      <c r="A64" s="17">
        <f>Модули!A26</f>
        <v>0</v>
      </c>
      <c r="B64" s="18">
        <f>Модули!B26</f>
        <v>0</v>
      </c>
      <c r="C64" s="17">
        <f>Модули!C26</f>
        <v>0</v>
      </c>
    </row>
    <row r="65" spans="1:3" ht="12.75">
      <c r="A65" s="17">
        <f>Модули!A27</f>
        <v>0</v>
      </c>
      <c r="B65" s="18">
        <f>Модули!B27</f>
        <v>0</v>
      </c>
      <c r="C65" s="17">
        <f>Модули!C27</f>
        <v>0</v>
      </c>
    </row>
    <row r="66" spans="1:3" ht="12.75">
      <c r="A66" s="17">
        <f>Модули!A28</f>
        <v>0</v>
      </c>
      <c r="B66" s="18">
        <f>Модули!B28</f>
        <v>0</v>
      </c>
      <c r="C66" s="17">
        <f>Модули!C28</f>
        <v>0</v>
      </c>
    </row>
    <row r="67" spans="1:3" ht="12.75">
      <c r="A67" s="17">
        <f>Модули!A29</f>
        <v>0</v>
      </c>
      <c r="B67" s="18">
        <f>Модули!B29</f>
        <v>0</v>
      </c>
      <c r="C67" s="17">
        <f>Модули!C29</f>
        <v>0</v>
      </c>
    </row>
    <row r="68" spans="1:3" ht="12.75">
      <c r="A68" s="17">
        <f>Модули!A30</f>
        <v>0</v>
      </c>
      <c r="B68" s="18">
        <f>Модули!B30</f>
        <v>0</v>
      </c>
      <c r="C68" s="17">
        <f>Модули!C30</f>
        <v>0</v>
      </c>
    </row>
    <row r="69" spans="1:3" ht="12.75">
      <c r="A69" s="17">
        <f>Модули!A31</f>
        <v>0</v>
      </c>
      <c r="B69" s="18">
        <f>Модули!B31</f>
        <v>0</v>
      </c>
      <c r="C69" s="17">
        <f>Модули!C31</f>
        <v>0</v>
      </c>
    </row>
    <row r="70" spans="1:3" ht="12.75">
      <c r="A70" s="17">
        <f>Модули!A32</f>
        <v>0</v>
      </c>
      <c r="B70" s="18">
        <f>Модули!B32</f>
        <v>0</v>
      </c>
      <c r="C70" s="17">
        <f>Модули!C32</f>
        <v>0</v>
      </c>
    </row>
    <row r="71" spans="1:3" ht="12.75">
      <c r="A71" s="17">
        <f>Модули!A33</f>
        <v>0</v>
      </c>
      <c r="B71" s="18">
        <f>Модули!B33</f>
        <v>0</v>
      </c>
      <c r="C71" s="17">
        <f>Модули!C33</f>
        <v>0</v>
      </c>
    </row>
    <row r="72" spans="1:3" ht="12.75">
      <c r="A72" s="17">
        <f>Модули!A34</f>
        <v>0</v>
      </c>
      <c r="B72" s="18">
        <f>Модули!B34</f>
        <v>0</v>
      </c>
      <c r="C72" s="17">
        <f>Модули!C34</f>
        <v>0</v>
      </c>
    </row>
    <row r="73" spans="1:3" ht="12.75">
      <c r="A73" s="17">
        <f>Модули!A35</f>
        <v>0</v>
      </c>
      <c r="B73" s="18">
        <f>Модули!B35</f>
        <v>0</v>
      </c>
      <c r="C73" s="17">
        <f>Модули!C35</f>
        <v>0</v>
      </c>
    </row>
    <row r="74" spans="1:3" ht="12.75">
      <c r="A74" s="17">
        <f>Модули!A36</f>
        <v>0</v>
      </c>
      <c r="B74" s="18">
        <f>Модули!B36</f>
        <v>0</v>
      </c>
      <c r="C74" s="17">
        <f>Модули!C36</f>
        <v>0</v>
      </c>
    </row>
    <row r="75" spans="1:3" ht="12.75">
      <c r="A75" s="17">
        <f>Модули!A37</f>
        <v>0</v>
      </c>
      <c r="B75" s="18">
        <f>Модули!B37</f>
        <v>0</v>
      </c>
      <c r="C75" s="17">
        <f>Модули!C37</f>
        <v>0</v>
      </c>
    </row>
    <row r="76" spans="1:3" ht="12.75">
      <c r="A76" s="17">
        <f>Модули!A38</f>
        <v>0</v>
      </c>
      <c r="B76" s="18">
        <f>Модули!B38</f>
        <v>0</v>
      </c>
      <c r="C76" s="17">
        <f>Модули!C38</f>
        <v>0</v>
      </c>
    </row>
    <row r="77" spans="1:3" ht="12.75">
      <c r="A77" s="17">
        <f>Модули!A39</f>
        <v>0</v>
      </c>
      <c r="B77" s="18">
        <f>Модули!B39</f>
        <v>0</v>
      </c>
      <c r="C77" s="17">
        <f>Модули!C39</f>
        <v>0</v>
      </c>
    </row>
    <row r="78" spans="1:3" ht="12.75">
      <c r="A78" s="17">
        <f>Модули!A40</f>
        <v>0</v>
      </c>
      <c r="B78" s="18">
        <f>Модули!B40</f>
        <v>0</v>
      </c>
      <c r="C78" s="17">
        <f>Модули!C40</f>
        <v>0</v>
      </c>
    </row>
    <row r="79" spans="1:3" ht="12.75">
      <c r="A79" s="17">
        <f>Модули!A41</f>
        <v>0</v>
      </c>
      <c r="B79" s="18">
        <f>Модули!B41</f>
        <v>0</v>
      </c>
      <c r="C79" s="17">
        <f>Модули!C41</f>
        <v>0</v>
      </c>
    </row>
    <row r="80" spans="1:3" ht="12.75">
      <c r="A80" s="17">
        <f>Модули!A42</f>
        <v>0</v>
      </c>
      <c r="B80" s="18">
        <f>Модули!B42</f>
        <v>0</v>
      </c>
      <c r="C80" s="17">
        <f>Модули!C42</f>
        <v>0</v>
      </c>
    </row>
    <row r="81" spans="1:3" ht="12.75">
      <c r="A81" s="17">
        <f>Модули!A43</f>
        <v>0</v>
      </c>
      <c r="B81" s="18">
        <f>Модули!B43</f>
        <v>0</v>
      </c>
      <c r="C81" s="17">
        <f>Модули!C43</f>
        <v>0</v>
      </c>
    </row>
    <row r="82" spans="1:3" ht="12.75">
      <c r="A82" s="17">
        <f>Модули!A44</f>
        <v>0</v>
      </c>
      <c r="B82" s="18">
        <f>Модули!B44</f>
        <v>0</v>
      </c>
      <c r="C82" s="17">
        <f>Модули!C44</f>
        <v>0</v>
      </c>
    </row>
    <row r="83" spans="1:3" ht="12.75">
      <c r="A83" s="17">
        <f>Модули!A45</f>
        <v>0</v>
      </c>
      <c r="B83" s="18">
        <f>Модули!B45</f>
        <v>0</v>
      </c>
      <c r="C83" s="17">
        <f>Модули!C45</f>
        <v>0</v>
      </c>
    </row>
    <row r="84" spans="1:3" ht="12.75">
      <c r="A84" s="17">
        <f>Модули!A46</f>
        <v>0</v>
      </c>
      <c r="B84" s="18">
        <f>Модули!B46</f>
        <v>0</v>
      </c>
      <c r="C84" s="17">
        <f>Модули!C46</f>
        <v>0</v>
      </c>
    </row>
    <row r="85" spans="1:3" ht="12.75">
      <c r="A85" s="17">
        <f>Модули!A47</f>
        <v>0</v>
      </c>
      <c r="B85" s="18">
        <f>Модули!B47</f>
        <v>0</v>
      </c>
      <c r="C85" s="17">
        <f>Модули!C47</f>
        <v>0</v>
      </c>
    </row>
    <row r="86" spans="1:3" ht="12.75">
      <c r="A86" s="17">
        <f>Модули!A48</f>
        <v>0</v>
      </c>
      <c r="B86" s="18">
        <f>Модули!B48</f>
        <v>0</v>
      </c>
      <c r="C86" s="17">
        <f>Модули!C48</f>
        <v>0</v>
      </c>
    </row>
    <row r="87" spans="1:3" ht="12.75">
      <c r="A87" s="17">
        <f>Модули!A49</f>
        <v>0</v>
      </c>
      <c r="B87" s="18">
        <f>Модули!B49</f>
        <v>0</v>
      </c>
      <c r="C87" s="17">
        <f>Модули!C49</f>
        <v>0</v>
      </c>
    </row>
    <row r="88" spans="1:3" ht="12.75">
      <c r="A88" s="17">
        <f>Модули!A50</f>
        <v>0</v>
      </c>
      <c r="B88" s="18">
        <f>Модули!B50</f>
        <v>0</v>
      </c>
      <c r="C88" s="17">
        <f>Модули!C50</f>
        <v>0</v>
      </c>
    </row>
    <row r="89" spans="1:3" ht="12.75">
      <c r="A89" s="17">
        <f>Модули!A51</f>
        <v>0</v>
      </c>
      <c r="B89" s="18">
        <f>Модули!B51</f>
        <v>0</v>
      </c>
      <c r="C89" s="17">
        <f>Модули!C51</f>
        <v>0</v>
      </c>
    </row>
    <row r="90" spans="1:3" ht="12.75">
      <c r="A90" s="17">
        <f>Модули!A52</f>
        <v>0</v>
      </c>
      <c r="B90" s="18">
        <f>Модули!B52</f>
        <v>0</v>
      </c>
      <c r="C90" s="17">
        <f>Модули!C52</f>
        <v>0</v>
      </c>
    </row>
    <row r="91" spans="1:3" ht="12.75">
      <c r="A91" s="17">
        <f>Модули!A53</f>
        <v>0</v>
      </c>
      <c r="B91" s="18">
        <f>Модули!B53</f>
        <v>0</v>
      </c>
      <c r="C91" s="17">
        <f>Модули!C53</f>
        <v>0</v>
      </c>
    </row>
    <row r="92" spans="1:3" ht="12.75">
      <c r="A92" s="17">
        <f>Модули!A54</f>
        <v>0</v>
      </c>
      <c r="B92" s="18">
        <f>Модули!B54</f>
        <v>0</v>
      </c>
      <c r="C92" s="17">
        <f>Модули!C54</f>
        <v>0</v>
      </c>
    </row>
    <row r="93" spans="1:3" ht="12.75">
      <c r="A93" s="17">
        <f>Модули!A55</f>
        <v>0</v>
      </c>
      <c r="B93" s="18">
        <f>Модули!B55</f>
        <v>0</v>
      </c>
      <c r="C93" s="17">
        <f>Модули!C55</f>
        <v>0</v>
      </c>
    </row>
    <row r="94" spans="1:3" ht="12.75">
      <c r="A94" s="17">
        <f>Модули!A56</f>
        <v>0</v>
      </c>
      <c r="B94" s="18">
        <f>Модули!B56</f>
        <v>0</v>
      </c>
      <c r="C94" s="17">
        <f>Модули!C56</f>
        <v>0</v>
      </c>
    </row>
    <row r="95" spans="1:3" ht="12.75">
      <c r="A95" s="17">
        <f>Модули!A57</f>
        <v>0</v>
      </c>
      <c r="B95" s="18">
        <f>Модули!B57</f>
        <v>0</v>
      </c>
      <c r="C95" s="17">
        <f>Модули!C57</f>
        <v>0</v>
      </c>
    </row>
    <row r="96" spans="1:3" ht="12.75">
      <c r="A96" s="17">
        <f>Модули!A58</f>
        <v>0</v>
      </c>
      <c r="B96" s="18">
        <f>Модули!B58</f>
        <v>0</v>
      </c>
      <c r="C96" s="17">
        <f>Модули!C58</f>
        <v>0</v>
      </c>
    </row>
    <row r="97" spans="1:3" ht="12.75">
      <c r="A97" s="17">
        <f>Модули!A59</f>
        <v>0</v>
      </c>
      <c r="B97" s="18">
        <f>Модули!B59</f>
        <v>0</v>
      </c>
      <c r="C97" s="17">
        <f>Модули!C59</f>
        <v>0</v>
      </c>
    </row>
    <row r="98" spans="1:3" ht="12.75">
      <c r="A98" s="17">
        <f>Модули!A60</f>
        <v>0</v>
      </c>
      <c r="B98" s="18">
        <f>Модули!B60</f>
        <v>0</v>
      </c>
      <c r="C98" s="17">
        <f>Модули!C60</f>
        <v>0</v>
      </c>
    </row>
    <row r="99" spans="1:3" ht="12.75">
      <c r="A99" s="17">
        <f>Модули!A61</f>
        <v>0</v>
      </c>
      <c r="B99" s="18">
        <f>Модули!B61</f>
        <v>0</v>
      </c>
      <c r="C99" s="17">
        <f>Модули!C61</f>
        <v>0</v>
      </c>
    </row>
    <row r="100" spans="1:3" ht="12.75">
      <c r="A100" s="17">
        <f>Модули!A62</f>
        <v>0</v>
      </c>
      <c r="B100" s="18">
        <f>Модули!B62</f>
        <v>0</v>
      </c>
      <c r="C100" s="17">
        <f>Модули!C62</f>
        <v>0</v>
      </c>
    </row>
    <row r="101" spans="1:3" ht="12.75">
      <c r="A101" s="17">
        <f>Модули!A63</f>
        <v>0</v>
      </c>
      <c r="B101" s="18">
        <f>Модули!B63</f>
        <v>0</v>
      </c>
      <c r="C101" s="17">
        <f>Модули!C63</f>
        <v>0</v>
      </c>
    </row>
    <row r="102" spans="1:3" ht="12.75">
      <c r="A102" s="17">
        <f>Модули!A64</f>
        <v>0</v>
      </c>
      <c r="B102" s="18">
        <f>Модули!B64</f>
        <v>0</v>
      </c>
      <c r="C102" s="17">
        <f>Модули!C64</f>
        <v>0</v>
      </c>
    </row>
    <row r="103" spans="1:3" ht="12.75">
      <c r="A103" s="17">
        <f>Модули!A65</f>
        <v>0</v>
      </c>
      <c r="B103" s="18">
        <f>Модули!B65</f>
        <v>0</v>
      </c>
      <c r="C103" s="17">
        <f>Модули!C65</f>
        <v>0</v>
      </c>
    </row>
    <row r="104" spans="1:3" ht="12.75">
      <c r="A104" s="17">
        <f>Модули!A66</f>
        <v>0</v>
      </c>
      <c r="B104" s="18">
        <f>Модули!B66</f>
        <v>0</v>
      </c>
      <c r="C104" s="17">
        <f>Модули!C66</f>
        <v>0</v>
      </c>
    </row>
    <row r="105" spans="1:3" ht="12.75">
      <c r="A105" s="17">
        <f>Модули!A67</f>
        <v>0</v>
      </c>
      <c r="B105" s="18">
        <f>Модули!B67</f>
        <v>0</v>
      </c>
      <c r="C105" s="17">
        <f>Модули!C67</f>
        <v>0</v>
      </c>
    </row>
    <row r="106" spans="1:3" ht="12.75">
      <c r="A106" s="17">
        <f>Модули!A68</f>
        <v>0</v>
      </c>
      <c r="B106" s="18">
        <f>Модули!B68</f>
        <v>0</v>
      </c>
      <c r="C106" s="17">
        <f>Модули!C68</f>
        <v>0</v>
      </c>
    </row>
    <row r="107" spans="1:3" ht="12.75">
      <c r="A107" s="17">
        <f>Модули!A69</f>
        <v>0</v>
      </c>
      <c r="B107" s="18">
        <f>Модули!B69</f>
        <v>0</v>
      </c>
      <c r="C107" s="17">
        <f>Модули!C69</f>
        <v>0</v>
      </c>
    </row>
    <row r="108" spans="1:3" ht="12.75">
      <c r="A108" s="17">
        <f>Модули!A70</f>
        <v>0</v>
      </c>
      <c r="B108" s="18">
        <f>Модули!B70</f>
        <v>0</v>
      </c>
      <c r="C108" s="17">
        <f>Модули!C70</f>
        <v>0</v>
      </c>
    </row>
    <row r="109" spans="1:3" ht="12.75">
      <c r="A109" s="17">
        <f>Модули!A71</f>
        <v>0</v>
      </c>
      <c r="B109" s="18">
        <f>Модули!B71</f>
        <v>0</v>
      </c>
      <c r="C109" s="17">
        <f>Модули!C71</f>
        <v>0</v>
      </c>
    </row>
    <row r="110" spans="1:3" ht="12.75">
      <c r="A110" s="17">
        <f>Модули!A72</f>
        <v>0</v>
      </c>
      <c r="B110" s="18">
        <f>Модули!B72</f>
        <v>0</v>
      </c>
      <c r="C110" s="17">
        <f>Модули!C72</f>
        <v>0</v>
      </c>
    </row>
    <row r="111" spans="1:3" ht="12.75">
      <c r="A111" s="17">
        <f>Модули!A73</f>
        <v>0</v>
      </c>
      <c r="B111" s="18">
        <f>Модули!B73</f>
        <v>0</v>
      </c>
      <c r="C111" s="17">
        <f>Модули!C73</f>
        <v>0</v>
      </c>
    </row>
    <row r="112" spans="1:3" ht="12.75">
      <c r="A112" s="17">
        <f>Модули!A74</f>
        <v>0</v>
      </c>
      <c r="B112" s="18">
        <f>Модули!B74</f>
        <v>0</v>
      </c>
      <c r="C112" s="17">
        <f>Модули!C74</f>
        <v>0</v>
      </c>
    </row>
    <row r="113" spans="1:3" ht="12.75">
      <c r="A113" s="17">
        <f>Модули!A75</f>
        <v>0</v>
      </c>
      <c r="B113" s="18">
        <f>Модули!B75</f>
        <v>0</v>
      </c>
      <c r="C113" s="17">
        <f>Модули!C75</f>
        <v>0</v>
      </c>
    </row>
    <row r="114" spans="1:3" ht="12.75">
      <c r="A114" s="17">
        <f>Модули!A76</f>
        <v>0</v>
      </c>
      <c r="B114" s="18">
        <f>Модули!B76</f>
        <v>0</v>
      </c>
      <c r="C114" s="17">
        <f>Модули!C76</f>
        <v>0</v>
      </c>
    </row>
    <row r="115" spans="1:3" ht="12.75">
      <c r="A115" s="17">
        <f>Модули!A77</f>
        <v>0</v>
      </c>
      <c r="B115" s="18">
        <f>Модули!B77</f>
        <v>0</v>
      </c>
      <c r="C115" s="17">
        <f>Модули!C77</f>
        <v>0</v>
      </c>
    </row>
    <row r="116" spans="1:3" ht="12.75">
      <c r="A116" s="17">
        <f>Модули!A78</f>
        <v>0</v>
      </c>
      <c r="B116" s="18">
        <f>Модули!B78</f>
        <v>0</v>
      </c>
      <c r="C116" s="17">
        <f>Модули!C78</f>
        <v>0</v>
      </c>
    </row>
    <row r="117" spans="1:3" ht="12.75">
      <c r="A117" s="17">
        <f>Модули!A79</f>
        <v>0</v>
      </c>
      <c r="B117" s="18">
        <f>Модули!B79</f>
        <v>0</v>
      </c>
      <c r="C117" s="17">
        <f>Модули!C79</f>
        <v>0</v>
      </c>
    </row>
    <row r="118" spans="1:3" ht="12.75">
      <c r="A118" s="17">
        <f>Модули!A80</f>
        <v>0</v>
      </c>
      <c r="B118" s="18">
        <f>Модули!B80</f>
        <v>0</v>
      </c>
      <c r="C118" s="17">
        <f>Модули!C80</f>
        <v>0</v>
      </c>
    </row>
    <row r="119" spans="1:3" ht="12.75">
      <c r="A119" s="17">
        <f>Модули!A81</f>
        <v>0</v>
      </c>
      <c r="B119" s="18">
        <f>Модули!B81</f>
        <v>0</v>
      </c>
      <c r="C119" s="17">
        <f>Модули!C81</f>
        <v>0</v>
      </c>
    </row>
    <row r="120" spans="1:3" ht="12.75">
      <c r="A120" s="17">
        <f>Модули!A82</f>
        <v>0</v>
      </c>
      <c r="B120" s="18">
        <f>Модули!B82</f>
        <v>0</v>
      </c>
      <c r="C120" s="17">
        <f>Модули!C82</f>
        <v>0</v>
      </c>
    </row>
    <row r="121" spans="1:3" ht="12.75">
      <c r="A121" s="17">
        <f>Модули!A83</f>
        <v>0</v>
      </c>
      <c r="B121" s="18">
        <f>Модули!B83</f>
        <v>0</v>
      </c>
      <c r="C121" s="17">
        <f>Модули!C83</f>
        <v>0</v>
      </c>
    </row>
    <row r="122" spans="1:3" ht="12.75">
      <c r="A122" s="17">
        <f>Модули!A84</f>
        <v>0</v>
      </c>
      <c r="B122" s="18">
        <f>Модули!B84</f>
        <v>0</v>
      </c>
      <c r="C122" s="17">
        <f>Модули!C84</f>
        <v>0</v>
      </c>
    </row>
    <row r="123" spans="1:3" ht="12.75">
      <c r="A123" s="17">
        <f>Модули!A85</f>
        <v>0</v>
      </c>
      <c r="B123" s="18">
        <f>Модули!B85</f>
        <v>0</v>
      </c>
      <c r="C123" s="17">
        <f>Модули!C85</f>
        <v>0</v>
      </c>
    </row>
    <row r="124" spans="1:3" ht="12.75">
      <c r="A124" s="17">
        <f>Модули!A86</f>
        <v>0</v>
      </c>
      <c r="B124" s="18">
        <f>Модули!B86</f>
        <v>0</v>
      </c>
      <c r="C124" s="17">
        <f>Модули!C86</f>
        <v>0</v>
      </c>
    </row>
    <row r="125" spans="1:3" ht="12.75">
      <c r="A125" s="17">
        <f>Модули!A87</f>
        <v>0</v>
      </c>
      <c r="B125" s="18">
        <f>Модули!B87</f>
        <v>0</v>
      </c>
      <c r="C125" s="17">
        <f>Модули!C87</f>
        <v>0</v>
      </c>
    </row>
    <row r="126" spans="1:3" ht="12.75">
      <c r="A126" s="17">
        <f>Модули!A88</f>
        <v>0</v>
      </c>
      <c r="B126" s="18">
        <f>Модули!B88</f>
        <v>0</v>
      </c>
      <c r="C126" s="17">
        <f>Модули!C88</f>
        <v>0</v>
      </c>
    </row>
    <row r="127" spans="1:3" ht="12.75">
      <c r="A127" s="17">
        <f>Модули!A89</f>
        <v>0</v>
      </c>
      <c r="B127" s="18">
        <f>Модули!B89</f>
        <v>0</v>
      </c>
      <c r="C127" s="17">
        <f>Модули!C89</f>
        <v>0</v>
      </c>
    </row>
    <row r="128" spans="1:3" ht="12.75">
      <c r="A128" s="17">
        <f>Модули!A90</f>
        <v>0</v>
      </c>
      <c r="B128" s="18">
        <f>Модули!B90</f>
        <v>0</v>
      </c>
      <c r="C128" s="17">
        <f>Модули!C90</f>
        <v>0</v>
      </c>
    </row>
    <row r="129" spans="1:3" ht="12.75">
      <c r="A129" s="17">
        <f>Модули!A91</f>
        <v>0</v>
      </c>
      <c r="B129" s="18">
        <f>Модули!B91</f>
        <v>0</v>
      </c>
      <c r="C129" s="17">
        <f>Модули!C91</f>
        <v>0</v>
      </c>
    </row>
    <row r="130" spans="1:3" ht="12.75">
      <c r="A130" s="17">
        <f>Модули!A92</f>
        <v>0</v>
      </c>
      <c r="B130" s="18">
        <f>Модули!B92</f>
        <v>0</v>
      </c>
      <c r="C130" s="17">
        <f>Модули!C92</f>
        <v>0</v>
      </c>
    </row>
    <row r="131" spans="1:3" ht="12.75">
      <c r="A131" s="17">
        <f>Модули!A93</f>
        <v>0</v>
      </c>
      <c r="B131" s="18">
        <f>Модули!B93</f>
        <v>0</v>
      </c>
      <c r="C131" s="17">
        <f>Модули!C93</f>
        <v>0</v>
      </c>
    </row>
  </sheetData>
  <sheetProtection/>
  <mergeCells count="1">
    <mergeCell ref="A1:C1"/>
  </mergeCells>
  <dataValidations count="1">
    <dataValidation type="list" allowBlank="1" showInputMessage="1" showErrorMessage="1" sqref="A19:A36">
      <formula1>$A$41:$A$131</formula1>
    </dataValidation>
  </dataValidations>
  <printOptions/>
  <pageMargins left="0.98" right="0.4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F298"/>
  <sheetViews>
    <sheetView showZeros="0" zoomScalePageLayoutView="0" workbookViewId="0" topLeftCell="A1">
      <selection activeCell="B27" sqref="B27"/>
    </sheetView>
  </sheetViews>
  <sheetFormatPr defaultColWidth="9.00390625" defaultRowHeight="12.75"/>
  <cols>
    <col min="1" max="1" width="1.37890625" style="0" customWidth="1"/>
    <col min="2" max="2" width="7.375" style="0" customWidth="1"/>
    <col min="3" max="3" width="73.125" style="0" customWidth="1"/>
    <col min="4" max="4" width="7.875" style="3" customWidth="1"/>
    <col min="5" max="5" width="58.00390625" style="108" customWidth="1"/>
    <col min="6" max="6" width="15.875" style="0" customWidth="1"/>
  </cols>
  <sheetData>
    <row r="1" spans="1:4" ht="15">
      <c r="A1" s="55"/>
      <c r="B1" s="411" t="s">
        <v>101</v>
      </c>
      <c r="C1" s="411"/>
      <c r="D1" s="411"/>
    </row>
    <row r="2" spans="1:4" ht="12.75" customHeight="1">
      <c r="A2" s="55"/>
      <c r="B2" s="411" t="s">
        <v>102</v>
      </c>
      <c r="C2" s="411"/>
      <c r="D2" s="411"/>
    </row>
    <row r="3" spans="1:4" ht="14.25">
      <c r="A3" s="55"/>
      <c r="B3" s="412" t="s">
        <v>103</v>
      </c>
      <c r="C3" s="412"/>
      <c r="D3" s="412"/>
    </row>
    <row r="4" spans="1:4" ht="12.75" customHeight="1">
      <c r="A4" s="55"/>
      <c r="B4" s="411" t="s">
        <v>155</v>
      </c>
      <c r="C4" s="411"/>
      <c r="D4" s="411"/>
    </row>
    <row r="5" spans="1:4" ht="15.75">
      <c r="A5" s="55"/>
      <c r="B5" s="56"/>
      <c r="C5" s="56"/>
      <c r="D5" s="56"/>
    </row>
    <row r="6" spans="1:4" ht="18.75">
      <c r="A6" s="55"/>
      <c r="B6" s="57"/>
      <c r="C6" s="57"/>
      <c r="D6" s="58"/>
    </row>
    <row r="7" spans="1:4" ht="18.75">
      <c r="A7" s="55"/>
      <c r="B7" s="57"/>
      <c r="C7" s="410" t="s">
        <v>106</v>
      </c>
      <c r="D7" s="410"/>
    </row>
    <row r="8" spans="1:4" ht="18.75">
      <c r="A8" s="55"/>
      <c r="B8" s="57"/>
      <c r="C8" s="410" t="s">
        <v>105</v>
      </c>
      <c r="D8" s="410"/>
    </row>
    <row r="9" spans="1:4" ht="18.75">
      <c r="A9" s="55"/>
      <c r="B9" s="57"/>
      <c r="C9" s="410" t="s">
        <v>148</v>
      </c>
      <c r="D9" s="410"/>
    </row>
    <row r="10" spans="1:4" ht="18.75">
      <c r="A10" s="55"/>
      <c r="B10" s="57"/>
      <c r="C10" s="410" t="s">
        <v>453</v>
      </c>
      <c r="D10" s="410"/>
    </row>
    <row r="11" spans="1:4" ht="18.75">
      <c r="A11" s="55"/>
      <c r="B11" s="57"/>
      <c r="C11" s="410" t="s">
        <v>104</v>
      </c>
      <c r="D11" s="410"/>
    </row>
    <row r="12" spans="1:4" ht="12.75">
      <c r="A12" s="55"/>
      <c r="B12" s="55"/>
      <c r="C12" s="55"/>
      <c r="D12" s="58"/>
    </row>
    <row r="13" spans="1:4" ht="12.75">
      <c r="A13" s="55"/>
      <c r="B13" s="55"/>
      <c r="C13" s="55"/>
      <c r="D13" s="58"/>
    </row>
    <row r="14" spans="1:4" ht="12.75">
      <c r="A14" s="55"/>
      <c r="B14" s="55"/>
      <c r="C14" s="55"/>
      <c r="D14" s="58"/>
    </row>
    <row r="15" spans="1:4" ht="12.75">
      <c r="A15" s="55"/>
      <c r="B15" s="55"/>
      <c r="C15" s="55"/>
      <c r="D15" s="58"/>
    </row>
    <row r="16" spans="1:4" ht="18.75">
      <c r="A16" s="55"/>
      <c r="B16" s="417" t="s">
        <v>107</v>
      </c>
      <c r="C16" s="417"/>
      <c r="D16" s="417"/>
    </row>
    <row r="17" spans="1:4" ht="15.75">
      <c r="A17" s="55"/>
      <c r="B17" s="418" t="s">
        <v>108</v>
      </c>
      <c r="C17" s="418"/>
      <c r="D17" s="418"/>
    </row>
    <row r="18" spans="1:4" ht="8.25" customHeight="1">
      <c r="A18" s="55"/>
      <c r="B18" s="55"/>
      <c r="C18" s="55"/>
      <c r="D18" s="58"/>
    </row>
    <row r="19" spans="1:4" ht="17.25" customHeight="1">
      <c r="A19" s="55"/>
      <c r="B19" s="55"/>
      <c r="C19" s="60" t="str">
        <f>'Справка-представление'!D5&amp;" "&amp;'Справка-представление'!D6&amp;" "&amp;'Справка-представление'!D7</f>
        <v>  </v>
      </c>
      <c r="D19" s="58"/>
    </row>
    <row r="20" spans="1:5" s="4" customFormat="1" ht="12.75">
      <c r="A20" s="39"/>
      <c r="B20" s="39"/>
      <c r="C20" s="63" t="s">
        <v>149</v>
      </c>
      <c r="D20" s="61"/>
      <c r="E20" s="33"/>
    </row>
    <row r="21" spans="1:4" ht="17.25" customHeight="1">
      <c r="A21" s="55"/>
      <c r="B21" s="408" t="str">
        <f>IF(LEN('Справка-представление'!D15)&gt;0,"кафедра "&amp;'Справка-представление'!D15&amp;", "&amp;'Справка-представление'!D11,'Справка-представление'!D14&amp;", "&amp;'Справка-представление'!D11)</f>
        <v>, </v>
      </c>
      <c r="C21" s="409"/>
      <c r="D21" s="409"/>
    </row>
    <row r="22" spans="1:4" ht="12.75">
      <c r="A22" s="55"/>
      <c r="B22" s="55"/>
      <c r="C22" s="63" t="s">
        <v>150</v>
      </c>
      <c r="D22" s="58"/>
    </row>
    <row r="23" spans="1:4" ht="12.75">
      <c r="A23" s="55"/>
      <c r="B23" s="55"/>
      <c r="C23" s="55"/>
      <c r="D23" s="58"/>
    </row>
    <row r="24" spans="1:6" ht="18.75">
      <c r="A24" s="55"/>
      <c r="B24" s="55"/>
      <c r="C24" s="122" t="s">
        <v>151</v>
      </c>
      <c r="D24" s="58"/>
      <c r="F24" s="31"/>
    </row>
    <row r="25" spans="1:4" ht="14.25">
      <c r="A25" s="55"/>
      <c r="B25" s="55"/>
      <c r="C25" s="123" t="s">
        <v>152</v>
      </c>
      <c r="D25" s="58"/>
    </row>
    <row r="26" spans="1:4" ht="43.5" customHeight="1">
      <c r="A26" s="55"/>
      <c r="B26" s="55"/>
      <c r="C26" s="63" t="s">
        <v>156</v>
      </c>
      <c r="D26" s="58"/>
    </row>
    <row r="27" spans="1:4" ht="25.5">
      <c r="A27" s="55"/>
      <c r="B27" s="93" t="s">
        <v>55</v>
      </c>
      <c r="C27" s="92" t="s">
        <v>153</v>
      </c>
      <c r="D27" s="71" t="s">
        <v>57</v>
      </c>
    </row>
    <row r="28" spans="1:5" s="89" customFormat="1" ht="45" customHeight="1">
      <c r="A28" s="87"/>
      <c r="B28" s="85">
        <v>1</v>
      </c>
      <c r="C28" s="84"/>
      <c r="D28" s="85"/>
      <c r="E28" s="109"/>
    </row>
    <row r="29" spans="1:5" s="89" customFormat="1" ht="12.75">
      <c r="A29" s="87"/>
      <c r="B29" s="85">
        <v>2</v>
      </c>
      <c r="C29" s="86"/>
      <c r="D29" s="85"/>
      <c r="E29" s="109"/>
    </row>
    <row r="30" spans="1:4" ht="21.75" customHeight="1">
      <c r="A30" s="55"/>
      <c r="B30" s="50"/>
      <c r="C30" s="94" t="s">
        <v>58</v>
      </c>
      <c r="D30" s="51"/>
    </row>
    <row r="31" spans="1:4" ht="25.5" customHeight="1">
      <c r="A31" s="55"/>
      <c r="B31" s="85"/>
      <c r="C31" s="53">
        <f aca="true" t="shared" si="0" ref="C31:C36">VLOOKUP(B31,B$45:D$70,2)</f>
        <v>0</v>
      </c>
      <c r="D31" s="54"/>
    </row>
    <row r="32" spans="1:4" ht="25.5" customHeight="1">
      <c r="A32" s="55"/>
      <c r="B32" s="85"/>
      <c r="C32" s="53">
        <f t="shared" si="0"/>
        <v>0</v>
      </c>
      <c r="D32" s="54">
        <f>VLOOKUP(B32,B$45:D$70,3)</f>
        <v>0</v>
      </c>
    </row>
    <row r="33" spans="1:4" ht="25.5" customHeight="1">
      <c r="A33" s="55"/>
      <c r="B33" s="85"/>
      <c r="C33" s="53">
        <f t="shared" si="0"/>
        <v>0</v>
      </c>
      <c r="D33" s="54">
        <f>VLOOKUP(B33,B$45:D$70,3)</f>
        <v>0</v>
      </c>
    </row>
    <row r="34" spans="1:4" ht="25.5" customHeight="1">
      <c r="A34" s="55"/>
      <c r="B34" s="85"/>
      <c r="C34" s="53">
        <f t="shared" si="0"/>
        <v>0</v>
      </c>
      <c r="D34" s="54">
        <f>VLOOKUP(B34,B$45:D$70,3)</f>
        <v>0</v>
      </c>
    </row>
    <row r="35" spans="1:4" ht="25.5" customHeight="1">
      <c r="A35" s="55"/>
      <c r="B35" s="85"/>
      <c r="C35" s="53">
        <f t="shared" si="0"/>
        <v>0</v>
      </c>
      <c r="D35" s="54">
        <f>VLOOKUP(B35,B$45:D$70,3)</f>
        <v>0</v>
      </c>
    </row>
    <row r="36" spans="1:4" ht="25.5" customHeight="1">
      <c r="A36" s="55"/>
      <c r="B36" s="85"/>
      <c r="C36" s="53">
        <f t="shared" si="0"/>
        <v>0</v>
      </c>
      <c r="D36" s="54">
        <f>VLOOKUP(B36,B$45:D$70,3)</f>
        <v>0</v>
      </c>
    </row>
    <row r="37" spans="1:4" ht="25.5" customHeight="1">
      <c r="A37" s="55"/>
      <c r="B37" s="52"/>
      <c r="C37" s="70" t="s">
        <v>154</v>
      </c>
      <c r="D37" s="71">
        <f>SUM(D28:D36)</f>
        <v>0</v>
      </c>
    </row>
    <row r="38" spans="1:4" ht="12.75">
      <c r="A38" s="55"/>
      <c r="B38" s="87"/>
      <c r="C38" s="87"/>
      <c r="D38" s="88"/>
    </row>
    <row r="39" spans="1:4" ht="24.75" customHeight="1">
      <c r="A39" s="55"/>
      <c r="B39" s="55"/>
      <c r="C39" s="413" t="str">
        <f>"Слушатель                                    _______________    "&amp;LEFT('Справка-представление'!D6)&amp;"."&amp;LEFT('Справка-представление'!D7)&amp;". "&amp;'Справка-представление'!D5</f>
        <v>Слушатель                                    _______________    .. </v>
      </c>
      <c r="D39" s="414"/>
    </row>
    <row r="40" spans="1:4" ht="24" customHeight="1">
      <c r="A40" s="55"/>
      <c r="B40" s="87"/>
      <c r="C40" s="120" t="str">
        <f>IF('Справка-представление'!T3=1,"Заведующий кафедрой             _______________ ","Руководитель подразделения     _______________ ")</f>
        <v>Руководитель подразделения     _______________ </v>
      </c>
      <c r="D40" s="121"/>
    </row>
    <row r="41" spans="1:4" ht="24" customHeight="1">
      <c r="A41" s="55"/>
      <c r="B41" s="55"/>
      <c r="C41" s="413" t="s">
        <v>219</v>
      </c>
      <c r="D41" s="414"/>
    </row>
    <row r="42" spans="1:4" ht="12.75">
      <c r="A42" s="55"/>
      <c r="B42" s="55"/>
      <c r="C42" s="55"/>
      <c r="D42" s="58"/>
    </row>
    <row r="43" spans="1:4" ht="13.5" thickBot="1">
      <c r="A43" s="55"/>
      <c r="B43" s="55"/>
      <c r="C43" s="55"/>
      <c r="D43" s="58"/>
    </row>
    <row r="44" spans="1:4" ht="27.75" customHeight="1" thickBot="1">
      <c r="A44" s="55"/>
      <c r="B44" s="68" t="s">
        <v>157</v>
      </c>
      <c r="C44" s="69" t="s">
        <v>58</v>
      </c>
      <c r="D44" s="68" t="s">
        <v>158</v>
      </c>
    </row>
    <row r="45" spans="1:4" ht="25.5">
      <c r="A45" s="55"/>
      <c r="B45" s="66" t="str">
        <f>Модули!A3</f>
        <v>А1</v>
      </c>
      <c r="C45" s="98" t="str">
        <f>Модули!B3</f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D45" s="67">
        <f>Модули!C3</f>
        <v>12</v>
      </c>
    </row>
    <row r="46" spans="1:4" ht="25.5">
      <c r="A46" s="55"/>
      <c r="B46" s="66" t="str">
        <f>Модули!A4</f>
        <v>Б1</v>
      </c>
      <c r="C46" s="98" t="str">
        <f>Модули!B4</f>
        <v>Информационные технологии в вузовском образовании (компьютерная компетенция)</v>
      </c>
      <c r="D46" s="67">
        <v>40</v>
      </c>
    </row>
    <row r="47" spans="1:4" ht="15" customHeight="1">
      <c r="A47" s="55"/>
      <c r="B47" s="66" t="str">
        <f>Модули!A5</f>
        <v>В1</v>
      </c>
      <c r="C47" s="98" t="str">
        <f>Модули!B5</f>
        <v>Тренинговые технологии в практике высшего профессионального образования</v>
      </c>
      <c r="D47" s="67">
        <f>Модули!C5</f>
        <v>26</v>
      </c>
    </row>
    <row r="48" spans="1:4" ht="15" customHeight="1">
      <c r="A48" s="55"/>
      <c r="B48" s="66" t="str">
        <f>Модули!A6</f>
        <v>В2</v>
      </c>
      <c r="C48" s="98" t="str">
        <f>Модули!B6</f>
        <v>Методы интерактивного обучения</v>
      </c>
      <c r="D48" s="67">
        <f>Модули!C6</f>
        <v>32</v>
      </c>
    </row>
    <row r="49" spans="1:4" ht="17.25" customHeight="1">
      <c r="A49" s="55"/>
      <c r="B49" s="66" t="str">
        <f>Модули!A7</f>
        <v>В3</v>
      </c>
      <c r="C49" s="98" t="str">
        <f>Модули!B7</f>
        <v>Организация диалога в работе со студентами</v>
      </c>
      <c r="D49" s="67">
        <f>Модули!C7</f>
        <v>14</v>
      </c>
    </row>
    <row r="50" spans="1:4" ht="27" customHeight="1">
      <c r="A50" s="55"/>
      <c r="B50" s="66" t="str">
        <f>Модули!A8</f>
        <v>Г1</v>
      </c>
      <c r="C50" s="98" t="str">
        <f>Модули!B8</f>
        <v>Методические приемы и технологии управления учебной деятельностью студентов на лекции</v>
      </c>
      <c r="D50" s="67">
        <f>Модули!C8</f>
        <v>20</v>
      </c>
    </row>
    <row r="51" spans="1:4" ht="27" customHeight="1">
      <c r="A51" s="55"/>
      <c r="B51" s="66" t="str">
        <f>Модули!A9</f>
        <v>Г2</v>
      </c>
      <c r="C51" s="98" t="str">
        <f>Модули!B9</f>
        <v>Методические приемы управления учебной деятельностью студентов на семинарах и практических занятиях</v>
      </c>
      <c r="D51" s="67">
        <f>Модули!C9</f>
        <v>20</v>
      </c>
    </row>
    <row r="52" spans="1:4" ht="15" customHeight="1">
      <c r="A52" s="55"/>
      <c r="B52" s="66" t="str">
        <f>Модули!A10</f>
        <v>Г3</v>
      </c>
      <c r="C52" s="98" t="str">
        <f>Модули!B10</f>
        <v>Методы организации самостоятельной работой студентов</v>
      </c>
      <c r="D52" s="67">
        <f>Модули!C10</f>
        <v>16</v>
      </c>
    </row>
    <row r="53" spans="1:4" ht="15" customHeight="1">
      <c r="A53" s="55"/>
      <c r="B53" s="66" t="str">
        <f>Модули!A11</f>
        <v>Г4</v>
      </c>
      <c r="C53" s="98" t="str">
        <f>Модули!B11</f>
        <v>Техники и приемы управления учебными конфликтами</v>
      </c>
      <c r="D53" s="67">
        <f>Модули!C11</f>
        <v>16</v>
      </c>
    </row>
    <row r="54" spans="1:4" ht="15" customHeight="1">
      <c r="A54" s="55"/>
      <c r="B54" s="66" t="str">
        <f>Модули!A12</f>
        <v>Д1</v>
      </c>
      <c r="C54" s="98" t="str">
        <f>Модули!B12</f>
        <v>Проектирование образовательных программ и учебного процесса</v>
      </c>
      <c r="D54" s="67">
        <f>Модули!C12</f>
        <v>22</v>
      </c>
    </row>
    <row r="55" spans="1:4" ht="15" customHeight="1">
      <c r="A55" s="55"/>
      <c r="B55" s="66" t="str">
        <f>Модули!A13</f>
        <v>Д2</v>
      </c>
      <c r="C55" s="65" t="str">
        <f>Модули!B13</f>
        <v>Разработка обучающих ресурсов и методов их оценки</v>
      </c>
      <c r="D55" s="67">
        <f>Модули!C13</f>
        <v>20</v>
      </c>
    </row>
    <row r="56" spans="1:4" ht="15" customHeight="1">
      <c r="A56" s="55"/>
      <c r="B56" s="66" t="str">
        <f>Модули!A14</f>
        <v>Е1</v>
      </c>
      <c r="C56" s="98" t="str">
        <f>Модули!B14</f>
        <v>Методические приемы управления познавательной активностью студентов</v>
      </c>
      <c r="D56" s="67">
        <f>Модули!C14</f>
        <v>20</v>
      </c>
    </row>
    <row r="57" spans="1:4" ht="15" customHeight="1">
      <c r="A57" s="55"/>
      <c r="B57" s="66" t="str">
        <f>Модули!A15</f>
        <v>Е2</v>
      </c>
      <c r="C57" s="98" t="str">
        <f>Модули!B15</f>
        <v>Речевая компетентность преподавателя вуза</v>
      </c>
      <c r="D57" s="67">
        <f>Модули!C15</f>
        <v>20</v>
      </c>
    </row>
    <row r="58" spans="1:4" ht="15" customHeight="1">
      <c r="A58" s="55"/>
      <c r="B58" s="66" t="str">
        <f>Модули!A16</f>
        <v>Е3</v>
      </c>
      <c r="C58" s="98" t="str">
        <f>Модули!B16</f>
        <v>Повышение учебной и профессиональной мотивации студентов</v>
      </c>
      <c r="D58" s="67">
        <f>Модули!C16</f>
        <v>16</v>
      </c>
    </row>
    <row r="59" spans="1:4" ht="16.5" customHeight="1">
      <c r="A59" s="55"/>
      <c r="B59" s="66" t="str">
        <f>Модули!A17</f>
        <v>Е4</v>
      </c>
      <c r="C59" s="98" t="str">
        <f>Модули!B17</f>
        <v>Саморегуляция функциональных состояний и работоспособности преподавателя</v>
      </c>
      <c r="D59" s="67">
        <f>Модули!C17</f>
        <v>16</v>
      </c>
    </row>
    <row r="60" spans="1:4" ht="17.25" customHeight="1">
      <c r="A60" s="55"/>
      <c r="B60" s="66" t="str">
        <f>Модули!A18</f>
        <v>И1</v>
      </c>
      <c r="C60" s="98" t="str">
        <f>Модули!B18</f>
        <v>Организация инновационной деятельности и инновационных проектов в вузе</v>
      </c>
      <c r="D60" s="67">
        <f>Модули!C18</f>
        <v>24</v>
      </c>
    </row>
    <row r="61" spans="1:4" ht="17.25" customHeight="1">
      <c r="A61" s="55"/>
      <c r="B61" s="66" t="s">
        <v>454</v>
      </c>
      <c r="C61" s="98" t="s">
        <v>455</v>
      </c>
      <c r="D61" s="67">
        <v>72</v>
      </c>
    </row>
    <row r="62" spans="1:4" ht="27" customHeight="1">
      <c r="A62" s="55"/>
      <c r="B62" s="66" t="str">
        <f>Модули!A19</f>
        <v>К1</v>
      </c>
      <c r="C62" s="98" t="str">
        <f>Модули!B19</f>
        <v>Квалиметрический подход к управлению качеством профессиональной подготовки студентов</v>
      </c>
      <c r="D62" s="67">
        <f>Модули!C19</f>
        <v>24</v>
      </c>
    </row>
    <row r="63" spans="1:4" ht="30" customHeight="1">
      <c r="A63" s="55"/>
      <c r="B63" s="66" t="str">
        <f>Модули!A20</f>
        <v>М1</v>
      </c>
      <c r="C63" s="98" t="str">
        <f>Модули!B20</f>
        <v>Мониторинг учебных достижений студентов и разработка аттестационно-педагогических измерительных материалов (АПИМ)</v>
      </c>
      <c r="D63" s="67">
        <f>Модули!C20</f>
        <v>72</v>
      </c>
    </row>
    <row r="64" spans="1:4" ht="29.25" customHeight="1">
      <c r="A64" s="55"/>
      <c r="B64" s="66" t="str">
        <f>Модули!A21</f>
        <v>М2</v>
      </c>
      <c r="C64" s="98" t="str">
        <f>Модули!B21</f>
        <v>Мониторинг учебных достижений студентов и разработка аттестационно-педагогических измерительных материалов (сокращенный вариант)</v>
      </c>
      <c r="D64" s="67">
        <f>Модули!C21</f>
        <v>36</v>
      </c>
    </row>
    <row r="65" spans="1:4" ht="15" customHeight="1">
      <c r="A65" s="55"/>
      <c r="B65" s="66" t="str">
        <f>Модули!A22</f>
        <v>Н1</v>
      </c>
      <c r="C65" s="98" t="str">
        <f>Модули!B22</f>
        <v>Информационное обеспечение высшего образования</v>
      </c>
      <c r="D65" s="67">
        <f>Модули!C22</f>
        <v>32</v>
      </c>
    </row>
    <row r="66" spans="1:4" ht="19.5" customHeight="1">
      <c r="A66" s="55"/>
      <c r="B66" s="66" t="str">
        <f>Модули!A23</f>
        <v>Р1</v>
      </c>
      <c r="C66" s="98" t="str">
        <f>Модули!B23</f>
        <v>Устойчивое развитие российских регионов: человек и модернизация</v>
      </c>
      <c r="D66" s="67">
        <f>Модули!C23</f>
        <v>32</v>
      </c>
    </row>
    <row r="67" spans="1:4" ht="27.75" customHeight="1">
      <c r="A67" s="55"/>
      <c r="B67" s="66" t="str">
        <f>Модули!A24</f>
        <v>С1</v>
      </c>
      <c r="C67" s="98" t="str">
        <f>Модули!B24</f>
        <v>Актуализация социально-гуманитарных исследований повседневности в процессе преподавания базовых гуманитарных дисциплин</v>
      </c>
      <c r="D67" s="67">
        <f>Модули!C24</f>
        <v>36</v>
      </c>
    </row>
    <row r="68" spans="1:4" ht="27.75" customHeight="1">
      <c r="A68" s="55"/>
      <c r="B68" s="66" t="str">
        <f>Модули!A25</f>
        <v>Ф1</v>
      </c>
      <c r="C68" s="98" t="str">
        <f>Модули!B25</f>
        <v>Проектирование основных образовательных программ в условиях внедрения ФГОС</v>
      </c>
      <c r="D68" s="67">
        <f>Модули!C25</f>
        <v>72</v>
      </c>
    </row>
    <row r="69" spans="1:4" ht="15" customHeight="1">
      <c r="A69" s="55"/>
      <c r="B69" s="66" t="s">
        <v>220</v>
      </c>
      <c r="C69" s="65" t="s">
        <v>127</v>
      </c>
      <c r="D69" s="67">
        <v>72</v>
      </c>
    </row>
    <row r="70" spans="1:4" ht="15" customHeight="1">
      <c r="A70" s="55"/>
      <c r="B70" s="64">
        <f>Модули!A35</f>
        <v>0</v>
      </c>
      <c r="C70" s="90">
        <f>Модули!B35</f>
        <v>0</v>
      </c>
      <c r="D70" s="91">
        <f>Модули!C35</f>
        <v>0</v>
      </c>
    </row>
    <row r="77" ht="13.5" thickBot="1"/>
    <row r="78" spans="2:6" ht="17.25" customHeight="1">
      <c r="B78" s="415" t="s">
        <v>55</v>
      </c>
      <c r="C78" s="406" t="s">
        <v>231</v>
      </c>
      <c r="D78" s="99" t="s">
        <v>232</v>
      </c>
      <c r="E78" s="406" t="s">
        <v>234</v>
      </c>
      <c r="F78" s="406" t="s">
        <v>235</v>
      </c>
    </row>
    <row r="79" spans="2:6" ht="14.25" thickBot="1">
      <c r="B79" s="416"/>
      <c r="C79" s="407"/>
      <c r="D79" s="100" t="s">
        <v>233</v>
      </c>
      <c r="E79" s="407"/>
      <c r="F79" s="407"/>
    </row>
    <row r="80" spans="2:6" ht="12.75">
      <c r="B80" s="389" t="s">
        <v>236</v>
      </c>
      <c r="C80" s="383" t="s">
        <v>237</v>
      </c>
      <c r="D80" s="396">
        <v>12</v>
      </c>
      <c r="E80" s="405" t="s">
        <v>238</v>
      </c>
      <c r="F80" s="389"/>
    </row>
    <row r="81" spans="2:6" ht="12.75">
      <c r="B81" s="390"/>
      <c r="C81" s="384"/>
      <c r="D81" s="397"/>
      <c r="E81" s="394"/>
      <c r="F81" s="390"/>
    </row>
    <row r="82" spans="2:6" ht="48.75" customHeight="1" thickBot="1">
      <c r="B82" s="391"/>
      <c r="C82" s="385"/>
      <c r="D82" s="398"/>
      <c r="E82" s="404"/>
      <c r="F82" s="391"/>
    </row>
    <row r="83" spans="2:6" ht="15">
      <c r="B83" s="389" t="s">
        <v>239</v>
      </c>
      <c r="C83" s="383" t="s">
        <v>69</v>
      </c>
      <c r="D83" s="396">
        <v>36</v>
      </c>
      <c r="E83" s="101" t="s">
        <v>240</v>
      </c>
      <c r="F83" s="389"/>
    </row>
    <row r="84" spans="2:6" ht="45">
      <c r="B84" s="390"/>
      <c r="C84" s="384"/>
      <c r="D84" s="397"/>
      <c r="E84" s="110" t="s">
        <v>241</v>
      </c>
      <c r="F84" s="390"/>
    </row>
    <row r="85" spans="2:6" ht="45">
      <c r="B85" s="390"/>
      <c r="C85" s="384"/>
      <c r="D85" s="397"/>
      <c r="E85" s="110" t="s">
        <v>242</v>
      </c>
      <c r="F85" s="390"/>
    </row>
    <row r="86" spans="2:6" ht="15">
      <c r="B86" s="390"/>
      <c r="C86" s="384"/>
      <c r="D86" s="397"/>
      <c r="E86" s="110" t="s">
        <v>243</v>
      </c>
      <c r="F86" s="390"/>
    </row>
    <row r="87" spans="2:6" ht="30">
      <c r="B87" s="390"/>
      <c r="C87" s="384"/>
      <c r="D87" s="397"/>
      <c r="E87" s="110" t="s">
        <v>244</v>
      </c>
      <c r="F87" s="390"/>
    </row>
    <row r="88" spans="2:6" ht="30">
      <c r="B88" s="390"/>
      <c r="C88" s="384"/>
      <c r="D88" s="397"/>
      <c r="E88" s="110" t="s">
        <v>245</v>
      </c>
      <c r="F88" s="390"/>
    </row>
    <row r="89" spans="2:6" ht="60">
      <c r="B89" s="390"/>
      <c r="C89" s="384"/>
      <c r="D89" s="397"/>
      <c r="E89" s="110" t="s">
        <v>246</v>
      </c>
      <c r="F89" s="390"/>
    </row>
    <row r="90" spans="2:6" ht="30">
      <c r="B90" s="390"/>
      <c r="C90" s="384"/>
      <c r="D90" s="397"/>
      <c r="E90" s="110" t="s">
        <v>247</v>
      </c>
      <c r="F90" s="390"/>
    </row>
    <row r="91" spans="2:6" ht="14.25">
      <c r="B91" s="390"/>
      <c r="C91" s="384"/>
      <c r="D91" s="397"/>
      <c r="E91" s="103" t="s">
        <v>248</v>
      </c>
      <c r="F91" s="390"/>
    </row>
    <row r="92" spans="2:6" ht="30.75" thickBot="1">
      <c r="B92" s="391"/>
      <c r="C92" s="385"/>
      <c r="D92" s="398"/>
      <c r="E92" s="106" t="s">
        <v>249</v>
      </c>
      <c r="F92" s="391"/>
    </row>
    <row r="93" spans="2:6" ht="15">
      <c r="B93" s="380" t="s">
        <v>250</v>
      </c>
      <c r="C93" s="383" t="s">
        <v>62</v>
      </c>
      <c r="D93" s="396">
        <v>32</v>
      </c>
      <c r="E93" s="101" t="s">
        <v>251</v>
      </c>
      <c r="F93" s="101" t="s">
        <v>261</v>
      </c>
    </row>
    <row r="94" spans="2:6" ht="30" customHeight="1">
      <c r="B94" s="381"/>
      <c r="C94" s="384"/>
      <c r="D94" s="397"/>
      <c r="E94" s="110" t="s">
        <v>252</v>
      </c>
      <c r="F94" s="394" t="s">
        <v>439</v>
      </c>
    </row>
    <row r="95" spans="2:6" ht="30">
      <c r="B95" s="381"/>
      <c r="C95" s="384"/>
      <c r="D95" s="397"/>
      <c r="E95" s="110" t="s">
        <v>253</v>
      </c>
      <c r="F95" s="395"/>
    </row>
    <row r="96" spans="2:6" ht="45">
      <c r="B96" s="381"/>
      <c r="C96" s="384"/>
      <c r="D96" s="397"/>
      <c r="E96" s="110" t="s">
        <v>254</v>
      </c>
      <c r="F96" s="395"/>
    </row>
    <row r="97" spans="2:6" ht="30">
      <c r="B97" s="381"/>
      <c r="C97" s="384"/>
      <c r="D97" s="397"/>
      <c r="E97" s="110" t="s">
        <v>255</v>
      </c>
      <c r="F97" s="102"/>
    </row>
    <row r="98" spans="2:6" ht="30">
      <c r="B98" s="381"/>
      <c r="C98" s="384"/>
      <c r="D98" s="397"/>
      <c r="E98" s="110" t="s">
        <v>256</v>
      </c>
      <c r="F98" s="102"/>
    </row>
    <row r="99" spans="2:6" ht="30">
      <c r="B99" s="381"/>
      <c r="C99" s="384"/>
      <c r="D99" s="397"/>
      <c r="E99" s="110" t="s">
        <v>257</v>
      </c>
      <c r="F99" s="102"/>
    </row>
    <row r="100" spans="2:6" ht="60">
      <c r="B100" s="381"/>
      <c r="C100" s="384"/>
      <c r="D100" s="397"/>
      <c r="E100" s="110" t="s">
        <v>258</v>
      </c>
      <c r="F100" s="102"/>
    </row>
    <row r="101" spans="2:6" ht="14.25">
      <c r="B101" s="381"/>
      <c r="C101" s="384"/>
      <c r="D101" s="397"/>
      <c r="E101" s="103" t="s">
        <v>259</v>
      </c>
      <c r="F101" s="102"/>
    </row>
    <row r="102" spans="2:6" ht="54.75" customHeight="1" thickBot="1">
      <c r="B102" s="382"/>
      <c r="C102" s="385"/>
      <c r="D102" s="398"/>
      <c r="E102" s="111" t="s">
        <v>260</v>
      </c>
      <c r="F102" s="102"/>
    </row>
    <row r="103" spans="2:6" ht="15">
      <c r="B103" s="380" t="s">
        <v>262</v>
      </c>
      <c r="C103" s="383" t="s">
        <v>263</v>
      </c>
      <c r="D103" s="396">
        <v>26</v>
      </c>
      <c r="E103" s="101" t="s">
        <v>251</v>
      </c>
      <c r="F103" s="102"/>
    </row>
    <row r="104" spans="2:6" ht="30">
      <c r="B104" s="381"/>
      <c r="C104" s="384"/>
      <c r="D104" s="397"/>
      <c r="E104" s="110" t="s">
        <v>264</v>
      </c>
      <c r="F104" s="102"/>
    </row>
    <row r="105" spans="2:6" ht="45">
      <c r="B105" s="381"/>
      <c r="C105" s="384"/>
      <c r="D105" s="397"/>
      <c r="E105" s="110" t="s">
        <v>265</v>
      </c>
      <c r="F105" s="102"/>
    </row>
    <row r="106" spans="2:6" ht="30">
      <c r="B106" s="381"/>
      <c r="C106" s="384"/>
      <c r="D106" s="397"/>
      <c r="E106" s="110" t="s">
        <v>266</v>
      </c>
      <c r="F106" s="102"/>
    </row>
    <row r="107" spans="2:6" ht="45">
      <c r="B107" s="381"/>
      <c r="C107" s="384"/>
      <c r="D107" s="397"/>
      <c r="E107" s="110" t="s">
        <v>267</v>
      </c>
      <c r="F107" s="102"/>
    </row>
    <row r="108" spans="2:6" ht="30">
      <c r="B108" s="381"/>
      <c r="C108" s="384"/>
      <c r="D108" s="397"/>
      <c r="E108" s="110" t="s">
        <v>268</v>
      </c>
      <c r="F108" s="102"/>
    </row>
    <row r="109" spans="2:6" ht="14.25">
      <c r="B109" s="381"/>
      <c r="C109" s="384"/>
      <c r="D109" s="397"/>
      <c r="E109" s="103" t="s">
        <v>259</v>
      </c>
      <c r="F109" s="102"/>
    </row>
    <row r="110" spans="2:6" ht="60.75" thickBot="1">
      <c r="B110" s="382"/>
      <c r="C110" s="385"/>
      <c r="D110" s="398"/>
      <c r="E110" s="111" t="s">
        <v>269</v>
      </c>
      <c r="F110" s="102"/>
    </row>
    <row r="111" spans="2:6" ht="15.75">
      <c r="B111" s="380" t="s">
        <v>270</v>
      </c>
      <c r="C111" s="104" t="s">
        <v>271</v>
      </c>
      <c r="D111" s="396">
        <v>14</v>
      </c>
      <c r="E111" s="101" t="s">
        <v>251</v>
      </c>
      <c r="F111" s="102"/>
    </row>
    <row r="112" spans="2:6" ht="45">
      <c r="B112" s="381"/>
      <c r="C112" s="104" t="s">
        <v>272</v>
      </c>
      <c r="D112" s="397"/>
      <c r="E112" s="110" t="s">
        <v>273</v>
      </c>
      <c r="F112" s="102"/>
    </row>
    <row r="113" spans="2:6" ht="30">
      <c r="B113" s="381"/>
      <c r="C113" s="102"/>
      <c r="D113" s="397"/>
      <c r="E113" s="110" t="s">
        <v>274</v>
      </c>
      <c r="F113" s="102"/>
    </row>
    <row r="114" spans="2:6" ht="30">
      <c r="B114" s="381"/>
      <c r="C114" s="102"/>
      <c r="D114" s="397"/>
      <c r="E114" s="110" t="s">
        <v>275</v>
      </c>
      <c r="F114" s="102"/>
    </row>
    <row r="115" spans="2:6" ht="30">
      <c r="B115" s="381"/>
      <c r="C115" s="102"/>
      <c r="D115" s="397"/>
      <c r="E115" s="110" t="s">
        <v>276</v>
      </c>
      <c r="F115" s="102"/>
    </row>
    <row r="116" spans="2:6" ht="30">
      <c r="B116" s="381"/>
      <c r="C116" s="102"/>
      <c r="D116" s="397"/>
      <c r="E116" s="110" t="s">
        <v>277</v>
      </c>
      <c r="F116" s="102"/>
    </row>
    <row r="117" spans="2:6" ht="14.25">
      <c r="B117" s="381"/>
      <c r="C117" s="102"/>
      <c r="D117" s="397"/>
      <c r="E117" s="103" t="s">
        <v>259</v>
      </c>
      <c r="F117" s="102"/>
    </row>
    <row r="118" spans="2:6" ht="60.75" thickBot="1">
      <c r="B118" s="382"/>
      <c r="C118" s="105"/>
      <c r="D118" s="398"/>
      <c r="E118" s="111" t="s">
        <v>442</v>
      </c>
      <c r="F118" s="105"/>
    </row>
    <row r="119" spans="2:6" ht="31.5">
      <c r="B119" s="380" t="s">
        <v>278</v>
      </c>
      <c r="C119" s="104" t="s">
        <v>64</v>
      </c>
      <c r="D119" s="396">
        <v>20</v>
      </c>
      <c r="E119" s="101" t="s">
        <v>251</v>
      </c>
      <c r="F119" s="101" t="s">
        <v>283</v>
      </c>
    </row>
    <row r="120" spans="2:6" ht="30">
      <c r="B120" s="381"/>
      <c r="C120" s="104"/>
      <c r="D120" s="397"/>
      <c r="E120" s="110" t="s">
        <v>279</v>
      </c>
      <c r="F120" s="394" t="s">
        <v>440</v>
      </c>
    </row>
    <row r="121" spans="2:6" ht="30">
      <c r="B121" s="381"/>
      <c r="C121" s="102"/>
      <c r="D121" s="397"/>
      <c r="E121" s="110" t="s">
        <v>280</v>
      </c>
      <c r="F121" s="395"/>
    </row>
    <row r="122" spans="2:6" ht="30">
      <c r="B122" s="381"/>
      <c r="C122" s="102"/>
      <c r="D122" s="397"/>
      <c r="E122" s="110" t="s">
        <v>281</v>
      </c>
      <c r="F122" s="395"/>
    </row>
    <row r="123" spans="2:6" ht="15">
      <c r="B123" s="381"/>
      <c r="C123" s="102"/>
      <c r="D123" s="397"/>
      <c r="E123" s="110" t="s">
        <v>282</v>
      </c>
      <c r="F123" s="395"/>
    </row>
    <row r="124" spans="2:6" ht="14.25">
      <c r="B124" s="381"/>
      <c r="C124" s="102"/>
      <c r="D124" s="397"/>
      <c r="E124" s="103" t="s">
        <v>259</v>
      </c>
      <c r="F124" s="102"/>
    </row>
    <row r="125" spans="2:6" ht="60.75" thickBot="1">
      <c r="B125" s="382"/>
      <c r="C125" s="105"/>
      <c r="D125" s="398"/>
      <c r="E125" s="111" t="s">
        <v>441</v>
      </c>
      <c r="F125" s="102"/>
    </row>
    <row r="126" spans="2:6" ht="15">
      <c r="B126" s="380" t="s">
        <v>284</v>
      </c>
      <c r="C126" s="383" t="s">
        <v>65</v>
      </c>
      <c r="D126" s="396">
        <v>20</v>
      </c>
      <c r="E126" s="101" t="s">
        <v>285</v>
      </c>
      <c r="F126" s="102"/>
    </row>
    <row r="127" spans="2:6" ht="45">
      <c r="B127" s="381"/>
      <c r="C127" s="384"/>
      <c r="D127" s="397"/>
      <c r="E127" s="110" t="s">
        <v>286</v>
      </c>
      <c r="F127" s="102"/>
    </row>
    <row r="128" spans="2:6" ht="45">
      <c r="B128" s="381"/>
      <c r="C128" s="384"/>
      <c r="D128" s="397"/>
      <c r="E128" s="110" t="s">
        <v>287</v>
      </c>
      <c r="F128" s="102"/>
    </row>
    <row r="129" spans="2:6" ht="60">
      <c r="B129" s="381"/>
      <c r="C129" s="384"/>
      <c r="D129" s="397"/>
      <c r="E129" s="110" t="s">
        <v>288</v>
      </c>
      <c r="F129" s="102"/>
    </row>
    <row r="130" spans="2:6" ht="30">
      <c r="B130" s="381"/>
      <c r="C130" s="384"/>
      <c r="D130" s="397"/>
      <c r="E130" s="110" t="s">
        <v>289</v>
      </c>
      <c r="F130" s="102"/>
    </row>
    <row r="131" spans="2:6" ht="14.25">
      <c r="B131" s="381"/>
      <c r="C131" s="384"/>
      <c r="D131" s="397"/>
      <c r="E131" s="103" t="s">
        <v>259</v>
      </c>
      <c r="F131" s="102"/>
    </row>
    <row r="132" spans="2:6" ht="60.75" thickBot="1">
      <c r="B132" s="382"/>
      <c r="C132" s="385"/>
      <c r="D132" s="398"/>
      <c r="E132" s="111" t="s">
        <v>443</v>
      </c>
      <c r="F132" s="102"/>
    </row>
    <row r="133" spans="2:6" ht="15.75">
      <c r="B133" s="380" t="s">
        <v>290</v>
      </c>
      <c r="C133" s="104" t="s">
        <v>291</v>
      </c>
      <c r="D133" s="396">
        <v>16</v>
      </c>
      <c r="E133" s="101" t="s">
        <v>251</v>
      </c>
      <c r="F133" s="102"/>
    </row>
    <row r="134" spans="2:6" ht="30">
      <c r="B134" s="381"/>
      <c r="C134" s="104" t="s">
        <v>292</v>
      </c>
      <c r="D134" s="397"/>
      <c r="E134" s="110" t="s">
        <v>293</v>
      </c>
      <c r="F134" s="102"/>
    </row>
    <row r="135" spans="2:6" ht="45">
      <c r="B135" s="381"/>
      <c r="C135" s="102"/>
      <c r="D135" s="397"/>
      <c r="E135" s="110" t="s">
        <v>294</v>
      </c>
      <c r="F135" s="102"/>
    </row>
    <row r="136" spans="2:6" ht="15">
      <c r="B136" s="381"/>
      <c r="C136" s="102"/>
      <c r="D136" s="397"/>
      <c r="E136" s="110" t="s">
        <v>295</v>
      </c>
      <c r="F136" s="102"/>
    </row>
    <row r="137" spans="2:6" ht="30">
      <c r="B137" s="381"/>
      <c r="C137" s="102"/>
      <c r="D137" s="397"/>
      <c r="E137" s="110" t="s">
        <v>296</v>
      </c>
      <c r="F137" s="102"/>
    </row>
    <row r="138" spans="2:6" ht="45">
      <c r="B138" s="381"/>
      <c r="C138" s="102"/>
      <c r="D138" s="397"/>
      <c r="E138" s="110" t="s">
        <v>297</v>
      </c>
      <c r="F138" s="102"/>
    </row>
    <row r="139" spans="2:6" ht="14.25">
      <c r="B139" s="381"/>
      <c r="C139" s="102"/>
      <c r="D139" s="397"/>
      <c r="E139" s="103" t="s">
        <v>259</v>
      </c>
      <c r="F139" s="102"/>
    </row>
    <row r="140" spans="2:6" ht="60.75" thickBot="1">
      <c r="B140" s="382"/>
      <c r="C140" s="105"/>
      <c r="D140" s="398"/>
      <c r="E140" s="111" t="s">
        <v>443</v>
      </c>
      <c r="F140" s="102"/>
    </row>
    <row r="141" spans="2:6" ht="15">
      <c r="B141" s="380" t="s">
        <v>298</v>
      </c>
      <c r="C141" s="383" t="s">
        <v>67</v>
      </c>
      <c r="D141" s="396">
        <v>16</v>
      </c>
      <c r="E141" s="101" t="s">
        <v>299</v>
      </c>
      <c r="F141" s="102"/>
    </row>
    <row r="142" spans="2:6" ht="45">
      <c r="B142" s="381"/>
      <c r="C142" s="384"/>
      <c r="D142" s="397"/>
      <c r="E142" s="110" t="s">
        <v>300</v>
      </c>
      <c r="F142" s="102"/>
    </row>
    <row r="143" spans="2:6" ht="45">
      <c r="B143" s="381"/>
      <c r="C143" s="384"/>
      <c r="D143" s="397"/>
      <c r="E143" s="110" t="s">
        <v>301</v>
      </c>
      <c r="F143" s="102"/>
    </row>
    <row r="144" spans="2:6" ht="30">
      <c r="B144" s="381"/>
      <c r="C144" s="384"/>
      <c r="D144" s="397"/>
      <c r="E144" s="110" t="s">
        <v>302</v>
      </c>
      <c r="F144" s="102"/>
    </row>
    <row r="145" spans="2:6" ht="30">
      <c r="B145" s="381"/>
      <c r="C145" s="384"/>
      <c r="D145" s="397"/>
      <c r="E145" s="110" t="s">
        <v>303</v>
      </c>
      <c r="F145" s="102"/>
    </row>
    <row r="146" spans="2:6" ht="30">
      <c r="B146" s="381"/>
      <c r="C146" s="384"/>
      <c r="D146" s="397"/>
      <c r="E146" s="110" t="s">
        <v>304</v>
      </c>
      <c r="F146" s="102"/>
    </row>
    <row r="147" spans="2:6" ht="14.25">
      <c r="B147" s="381"/>
      <c r="C147" s="384"/>
      <c r="D147" s="397"/>
      <c r="E147" s="103" t="s">
        <v>259</v>
      </c>
      <c r="F147" s="102"/>
    </row>
    <row r="148" spans="2:6" ht="60.75" thickBot="1">
      <c r="B148" s="382"/>
      <c r="C148" s="385"/>
      <c r="D148" s="398"/>
      <c r="E148" s="111" t="s">
        <v>444</v>
      </c>
      <c r="F148" s="105"/>
    </row>
    <row r="149" spans="2:6" ht="15">
      <c r="B149" s="380" t="s">
        <v>305</v>
      </c>
      <c r="C149" s="383" t="s">
        <v>68</v>
      </c>
      <c r="D149" s="396">
        <v>22</v>
      </c>
      <c r="E149" s="101" t="s">
        <v>306</v>
      </c>
      <c r="F149" s="403"/>
    </row>
    <row r="150" spans="2:6" ht="45">
      <c r="B150" s="381"/>
      <c r="C150" s="384"/>
      <c r="D150" s="397"/>
      <c r="E150" s="110" t="s">
        <v>307</v>
      </c>
      <c r="F150" s="394"/>
    </row>
    <row r="151" spans="2:6" ht="30">
      <c r="B151" s="381"/>
      <c r="C151" s="384"/>
      <c r="D151" s="397"/>
      <c r="E151" s="110" t="s">
        <v>308</v>
      </c>
      <c r="F151" s="394"/>
    </row>
    <row r="152" spans="2:6" ht="45">
      <c r="B152" s="381"/>
      <c r="C152" s="384"/>
      <c r="D152" s="397"/>
      <c r="E152" s="110" t="s">
        <v>309</v>
      </c>
      <c r="F152" s="394"/>
    </row>
    <row r="153" spans="2:6" ht="15">
      <c r="B153" s="381"/>
      <c r="C153" s="384"/>
      <c r="D153" s="397"/>
      <c r="E153" s="110" t="s">
        <v>310</v>
      </c>
      <c r="F153" s="394"/>
    </row>
    <row r="154" spans="2:6" ht="14.25">
      <c r="B154" s="381"/>
      <c r="C154" s="384"/>
      <c r="D154" s="397"/>
      <c r="E154" s="103" t="s">
        <v>311</v>
      </c>
      <c r="F154" s="394"/>
    </row>
    <row r="155" spans="2:6" ht="30.75" thickBot="1">
      <c r="B155" s="382"/>
      <c r="C155" s="385"/>
      <c r="D155" s="398"/>
      <c r="E155" s="118" t="s">
        <v>312</v>
      </c>
      <c r="F155" s="404"/>
    </row>
    <row r="156" spans="2:6" ht="15">
      <c r="B156" s="380" t="s">
        <v>313</v>
      </c>
      <c r="C156" s="383" t="s">
        <v>71</v>
      </c>
      <c r="D156" s="396">
        <v>20</v>
      </c>
      <c r="E156" s="101" t="s">
        <v>251</v>
      </c>
      <c r="F156" s="107" t="s">
        <v>321</v>
      </c>
    </row>
    <row r="157" spans="2:6" ht="30">
      <c r="B157" s="381"/>
      <c r="C157" s="384"/>
      <c r="D157" s="397"/>
      <c r="E157" s="110" t="s">
        <v>314</v>
      </c>
      <c r="F157" s="402" t="s">
        <v>445</v>
      </c>
    </row>
    <row r="158" spans="2:6" ht="30">
      <c r="B158" s="381"/>
      <c r="C158" s="384"/>
      <c r="D158" s="397"/>
      <c r="E158" s="110" t="s">
        <v>315</v>
      </c>
      <c r="F158" s="400"/>
    </row>
    <row r="159" spans="2:6" ht="30">
      <c r="B159" s="381"/>
      <c r="C159" s="384"/>
      <c r="D159" s="397"/>
      <c r="E159" s="110" t="s">
        <v>316</v>
      </c>
      <c r="F159" s="400"/>
    </row>
    <row r="160" spans="2:6" ht="30">
      <c r="B160" s="381"/>
      <c r="C160" s="384"/>
      <c r="D160" s="397"/>
      <c r="E160" s="110" t="s">
        <v>317</v>
      </c>
      <c r="F160" s="102"/>
    </row>
    <row r="161" spans="2:6" ht="30">
      <c r="B161" s="381"/>
      <c r="C161" s="384"/>
      <c r="D161" s="397"/>
      <c r="E161" s="110" t="s">
        <v>318</v>
      </c>
      <c r="F161" s="102"/>
    </row>
    <row r="162" spans="2:6" ht="30">
      <c r="B162" s="381"/>
      <c r="C162" s="384"/>
      <c r="D162" s="397"/>
      <c r="E162" s="110" t="s">
        <v>319</v>
      </c>
      <c r="F162" s="102"/>
    </row>
    <row r="163" spans="2:6" ht="15">
      <c r="B163" s="381"/>
      <c r="C163" s="384"/>
      <c r="D163" s="397"/>
      <c r="E163" s="110" t="s">
        <v>320</v>
      </c>
      <c r="F163" s="102"/>
    </row>
    <row r="164" spans="2:6" ht="14.25">
      <c r="B164" s="381"/>
      <c r="C164" s="384"/>
      <c r="D164" s="397"/>
      <c r="E164" s="103" t="s">
        <v>259</v>
      </c>
      <c r="F164" s="102"/>
    </row>
    <row r="165" spans="2:6" ht="60.75" thickBot="1">
      <c r="B165" s="382"/>
      <c r="C165" s="385"/>
      <c r="D165" s="398"/>
      <c r="E165" s="111" t="s">
        <v>444</v>
      </c>
      <c r="F165" s="105"/>
    </row>
    <row r="166" spans="2:6" ht="15.75">
      <c r="B166" s="380" t="s">
        <v>322</v>
      </c>
      <c r="C166" s="383" t="s">
        <v>72</v>
      </c>
      <c r="D166" s="396">
        <v>20</v>
      </c>
      <c r="E166" s="112" t="s">
        <v>323</v>
      </c>
      <c r="F166" s="389"/>
    </row>
    <row r="167" spans="2:6" ht="15">
      <c r="B167" s="381"/>
      <c r="C167" s="384"/>
      <c r="D167" s="397"/>
      <c r="E167" s="110" t="s">
        <v>324</v>
      </c>
      <c r="F167" s="390"/>
    </row>
    <row r="168" spans="2:6" ht="45">
      <c r="B168" s="381"/>
      <c r="C168" s="384"/>
      <c r="D168" s="397"/>
      <c r="E168" s="110" t="s">
        <v>325</v>
      </c>
      <c r="F168" s="390"/>
    </row>
    <row r="169" spans="2:6" ht="30">
      <c r="B169" s="381"/>
      <c r="C169" s="384"/>
      <c r="D169" s="397"/>
      <c r="E169" s="110" t="s">
        <v>326</v>
      </c>
      <c r="F169" s="390"/>
    </row>
    <row r="170" spans="2:6" ht="30">
      <c r="B170" s="381"/>
      <c r="C170" s="384"/>
      <c r="D170" s="397"/>
      <c r="E170" s="110" t="s">
        <v>327</v>
      </c>
      <c r="F170" s="390"/>
    </row>
    <row r="171" spans="2:6" ht="45">
      <c r="B171" s="381"/>
      <c r="C171" s="384"/>
      <c r="D171" s="397"/>
      <c r="E171" s="110" t="s">
        <v>328</v>
      </c>
      <c r="F171" s="390"/>
    </row>
    <row r="172" spans="2:6" ht="30">
      <c r="B172" s="381"/>
      <c r="C172" s="384"/>
      <c r="D172" s="397"/>
      <c r="E172" s="110" t="s">
        <v>329</v>
      </c>
      <c r="F172" s="390"/>
    </row>
    <row r="173" spans="2:6" ht="14.25">
      <c r="B173" s="381"/>
      <c r="C173" s="384"/>
      <c r="D173" s="397"/>
      <c r="E173" s="103" t="s">
        <v>259</v>
      </c>
      <c r="F173" s="390"/>
    </row>
    <row r="174" spans="2:6" ht="60.75" thickBot="1">
      <c r="B174" s="382"/>
      <c r="C174" s="385"/>
      <c r="D174" s="398"/>
      <c r="E174" s="111" t="s">
        <v>444</v>
      </c>
      <c r="F174" s="391"/>
    </row>
    <row r="175" spans="2:6" ht="15">
      <c r="B175" s="380" t="s">
        <v>330</v>
      </c>
      <c r="C175" s="383" t="s">
        <v>73</v>
      </c>
      <c r="D175" s="396">
        <v>16</v>
      </c>
      <c r="E175" s="101" t="s">
        <v>251</v>
      </c>
      <c r="F175" s="389"/>
    </row>
    <row r="176" spans="2:6" ht="30">
      <c r="B176" s="381"/>
      <c r="C176" s="384"/>
      <c r="D176" s="397"/>
      <c r="E176" s="110" t="s">
        <v>331</v>
      </c>
      <c r="F176" s="390"/>
    </row>
    <row r="177" spans="2:6" ht="30">
      <c r="B177" s="381"/>
      <c r="C177" s="384"/>
      <c r="D177" s="397"/>
      <c r="E177" s="110" t="s">
        <v>332</v>
      </c>
      <c r="F177" s="390"/>
    </row>
    <row r="178" spans="2:6" ht="30">
      <c r="B178" s="381"/>
      <c r="C178" s="384"/>
      <c r="D178" s="397"/>
      <c r="E178" s="110" t="s">
        <v>333</v>
      </c>
      <c r="F178" s="390"/>
    </row>
    <row r="179" spans="2:6" ht="30">
      <c r="B179" s="381"/>
      <c r="C179" s="384"/>
      <c r="D179" s="397"/>
      <c r="E179" s="110" t="s">
        <v>334</v>
      </c>
      <c r="F179" s="390"/>
    </row>
    <row r="180" spans="2:6" ht="30">
      <c r="B180" s="381"/>
      <c r="C180" s="384"/>
      <c r="D180" s="397"/>
      <c r="E180" s="110" t="s">
        <v>335</v>
      </c>
      <c r="F180" s="390"/>
    </row>
    <row r="181" spans="2:6" ht="30">
      <c r="B181" s="381"/>
      <c r="C181" s="384"/>
      <c r="D181" s="397"/>
      <c r="E181" s="110" t="s">
        <v>336</v>
      </c>
      <c r="F181" s="390"/>
    </row>
    <row r="182" spans="2:6" ht="30">
      <c r="B182" s="381"/>
      <c r="C182" s="384"/>
      <c r="D182" s="397"/>
      <c r="E182" s="110" t="s">
        <v>337</v>
      </c>
      <c r="F182" s="390"/>
    </row>
    <row r="183" spans="2:6" ht="14.25">
      <c r="B183" s="381"/>
      <c r="C183" s="384"/>
      <c r="D183" s="397"/>
      <c r="E183" s="103" t="s">
        <v>259</v>
      </c>
      <c r="F183" s="390"/>
    </row>
    <row r="184" spans="2:6" ht="60.75" thickBot="1">
      <c r="B184" s="382"/>
      <c r="C184" s="385"/>
      <c r="D184" s="398"/>
      <c r="E184" s="111" t="s">
        <v>444</v>
      </c>
      <c r="F184" s="391"/>
    </row>
    <row r="185" spans="2:6" ht="15.75">
      <c r="B185" s="380" t="s">
        <v>338</v>
      </c>
      <c r="C185" s="104" t="s">
        <v>339</v>
      </c>
      <c r="D185" s="396">
        <v>16</v>
      </c>
      <c r="E185" s="101" t="s">
        <v>251</v>
      </c>
      <c r="F185" s="389"/>
    </row>
    <row r="186" spans="2:6" ht="30">
      <c r="B186" s="381"/>
      <c r="C186" s="104" t="s">
        <v>340</v>
      </c>
      <c r="D186" s="397"/>
      <c r="E186" s="110" t="s">
        <v>341</v>
      </c>
      <c r="F186" s="390"/>
    </row>
    <row r="187" spans="2:6" ht="15.75">
      <c r="B187" s="381"/>
      <c r="C187" s="104"/>
      <c r="D187" s="397"/>
      <c r="E187" s="110" t="s">
        <v>342</v>
      </c>
      <c r="F187" s="390"/>
    </row>
    <row r="188" spans="2:6" ht="45">
      <c r="B188" s="381"/>
      <c r="C188" s="102"/>
      <c r="D188" s="397"/>
      <c r="E188" s="110" t="s">
        <v>343</v>
      </c>
      <c r="F188" s="390"/>
    </row>
    <row r="189" spans="2:6" ht="30">
      <c r="B189" s="381"/>
      <c r="C189" s="102"/>
      <c r="D189" s="397"/>
      <c r="E189" s="110" t="s">
        <v>344</v>
      </c>
      <c r="F189" s="390"/>
    </row>
    <row r="190" spans="2:6" ht="30">
      <c r="B190" s="381"/>
      <c r="C190" s="102"/>
      <c r="D190" s="397"/>
      <c r="E190" s="110" t="s">
        <v>345</v>
      </c>
      <c r="F190" s="390"/>
    </row>
    <row r="191" spans="2:6" ht="30">
      <c r="B191" s="381"/>
      <c r="C191" s="102"/>
      <c r="D191" s="397"/>
      <c r="E191" s="110" t="s">
        <v>346</v>
      </c>
      <c r="F191" s="390"/>
    </row>
    <row r="192" spans="2:6" ht="30">
      <c r="B192" s="381"/>
      <c r="C192" s="102"/>
      <c r="D192" s="397"/>
      <c r="E192" s="110" t="s">
        <v>347</v>
      </c>
      <c r="F192" s="390"/>
    </row>
    <row r="193" spans="2:6" ht="14.25">
      <c r="B193" s="381"/>
      <c r="C193" s="102"/>
      <c r="D193" s="397"/>
      <c r="E193" s="103" t="s">
        <v>259</v>
      </c>
      <c r="F193" s="390"/>
    </row>
    <row r="194" spans="2:6" ht="60.75" thickBot="1">
      <c r="B194" s="382"/>
      <c r="C194" s="105"/>
      <c r="D194" s="398"/>
      <c r="E194" s="111" t="s">
        <v>260</v>
      </c>
      <c r="F194" s="391"/>
    </row>
    <row r="195" spans="2:6" ht="15">
      <c r="B195" s="380" t="s">
        <v>348</v>
      </c>
      <c r="C195" s="383" t="s">
        <v>115</v>
      </c>
      <c r="D195" s="396">
        <v>72</v>
      </c>
      <c r="E195" s="101" t="s">
        <v>349</v>
      </c>
      <c r="F195" s="389"/>
    </row>
    <row r="196" spans="2:6" ht="45">
      <c r="B196" s="381"/>
      <c r="C196" s="384"/>
      <c r="D196" s="397"/>
      <c r="E196" s="110" t="s">
        <v>350</v>
      </c>
      <c r="F196" s="390"/>
    </row>
    <row r="197" spans="2:6" ht="30">
      <c r="B197" s="381"/>
      <c r="C197" s="384"/>
      <c r="D197" s="397"/>
      <c r="E197" s="110" t="s">
        <v>351</v>
      </c>
      <c r="F197" s="390"/>
    </row>
    <row r="198" spans="2:6" ht="30">
      <c r="B198" s="381"/>
      <c r="C198" s="384"/>
      <c r="D198" s="397"/>
      <c r="E198" s="110" t="s">
        <v>352</v>
      </c>
      <c r="F198" s="390"/>
    </row>
    <row r="199" spans="2:6" ht="45">
      <c r="B199" s="381"/>
      <c r="C199" s="384"/>
      <c r="D199" s="397"/>
      <c r="E199" s="110" t="s">
        <v>353</v>
      </c>
      <c r="F199" s="390"/>
    </row>
    <row r="200" spans="2:6" ht="30">
      <c r="B200" s="381"/>
      <c r="C200" s="384"/>
      <c r="D200" s="397"/>
      <c r="E200" s="110" t="s">
        <v>354</v>
      </c>
      <c r="F200" s="390"/>
    </row>
    <row r="201" spans="2:6" ht="45">
      <c r="B201" s="381"/>
      <c r="C201" s="384"/>
      <c r="D201" s="397"/>
      <c r="E201" s="110" t="s">
        <v>355</v>
      </c>
      <c r="F201" s="390"/>
    </row>
    <row r="202" spans="2:6" ht="60">
      <c r="B202" s="381"/>
      <c r="C202" s="384"/>
      <c r="D202" s="397"/>
      <c r="E202" s="103" t="s">
        <v>356</v>
      </c>
      <c r="F202" s="390"/>
    </row>
    <row r="203" spans="2:6" ht="14.25">
      <c r="B203" s="381"/>
      <c r="C203" s="384"/>
      <c r="D203" s="397"/>
      <c r="E203" s="103" t="s">
        <v>357</v>
      </c>
      <c r="F203" s="390"/>
    </row>
    <row r="204" spans="2:6" ht="60.75" thickBot="1">
      <c r="B204" s="382"/>
      <c r="C204" s="385"/>
      <c r="D204" s="398"/>
      <c r="E204" s="118" t="s">
        <v>49</v>
      </c>
      <c r="F204" s="391"/>
    </row>
    <row r="205" spans="2:6" ht="14.25">
      <c r="B205" s="380" t="s">
        <v>358</v>
      </c>
      <c r="C205" s="383" t="s">
        <v>160</v>
      </c>
      <c r="D205" s="396">
        <v>24</v>
      </c>
      <c r="E205" s="103" t="s">
        <v>359</v>
      </c>
      <c r="F205" s="389"/>
    </row>
    <row r="206" spans="2:6" ht="30">
      <c r="B206" s="381"/>
      <c r="C206" s="384"/>
      <c r="D206" s="397"/>
      <c r="E206" s="110" t="s">
        <v>360</v>
      </c>
      <c r="F206" s="390"/>
    </row>
    <row r="207" spans="2:6" ht="30">
      <c r="B207" s="381"/>
      <c r="C207" s="384"/>
      <c r="D207" s="397"/>
      <c r="E207" s="110" t="s">
        <v>361</v>
      </c>
      <c r="F207" s="390"/>
    </row>
    <row r="208" spans="2:6" ht="30">
      <c r="B208" s="381"/>
      <c r="C208" s="384"/>
      <c r="D208" s="397"/>
      <c r="E208" s="110" t="s">
        <v>362</v>
      </c>
      <c r="F208" s="390"/>
    </row>
    <row r="209" spans="2:6" ht="30">
      <c r="B209" s="381"/>
      <c r="C209" s="384"/>
      <c r="D209" s="397"/>
      <c r="E209" s="110" t="s">
        <v>363</v>
      </c>
      <c r="F209" s="390"/>
    </row>
    <row r="210" spans="2:6" ht="30">
      <c r="B210" s="381"/>
      <c r="C210" s="384"/>
      <c r="D210" s="397"/>
      <c r="E210" s="101" t="s">
        <v>364</v>
      </c>
      <c r="F210" s="390"/>
    </row>
    <row r="211" spans="2:6" ht="45">
      <c r="B211" s="381"/>
      <c r="C211" s="384"/>
      <c r="D211" s="397"/>
      <c r="E211" s="110" t="s">
        <v>365</v>
      </c>
      <c r="F211" s="390"/>
    </row>
    <row r="212" spans="2:6" ht="60">
      <c r="B212" s="381"/>
      <c r="C212" s="384"/>
      <c r="D212" s="397"/>
      <c r="E212" s="110" t="s">
        <v>366</v>
      </c>
      <c r="F212" s="390"/>
    </row>
    <row r="213" spans="2:6" ht="45">
      <c r="B213" s="381"/>
      <c r="C213" s="384"/>
      <c r="D213" s="397"/>
      <c r="E213" s="110" t="s">
        <v>367</v>
      </c>
      <c r="F213" s="390"/>
    </row>
    <row r="214" spans="2:6" ht="30">
      <c r="B214" s="381"/>
      <c r="C214" s="384"/>
      <c r="D214" s="397"/>
      <c r="E214" s="110" t="s">
        <v>368</v>
      </c>
      <c r="F214" s="390"/>
    </row>
    <row r="215" spans="2:6" ht="14.25">
      <c r="B215" s="381"/>
      <c r="C215" s="384"/>
      <c r="D215" s="397"/>
      <c r="E215" s="103" t="s">
        <v>311</v>
      </c>
      <c r="F215" s="390"/>
    </row>
    <row r="216" spans="2:6" ht="30.75" thickBot="1">
      <c r="B216" s="382"/>
      <c r="C216" s="385"/>
      <c r="D216" s="398"/>
      <c r="E216" s="111" t="s">
        <v>369</v>
      </c>
      <c r="F216" s="391"/>
    </row>
    <row r="217" spans="2:6" ht="15">
      <c r="B217" s="380" t="s">
        <v>370</v>
      </c>
      <c r="C217" s="383" t="s">
        <v>161</v>
      </c>
      <c r="D217" s="386">
        <v>32</v>
      </c>
      <c r="E217" s="101" t="s">
        <v>371</v>
      </c>
      <c r="F217" s="389"/>
    </row>
    <row r="218" spans="2:6" ht="45">
      <c r="B218" s="381"/>
      <c r="C218" s="384"/>
      <c r="D218" s="387"/>
      <c r="E218" s="110" t="s">
        <v>372</v>
      </c>
      <c r="F218" s="390"/>
    </row>
    <row r="219" spans="2:6" ht="45">
      <c r="B219" s="381"/>
      <c r="C219" s="384"/>
      <c r="D219" s="387"/>
      <c r="E219" s="110" t="s">
        <v>373</v>
      </c>
      <c r="F219" s="390"/>
    </row>
    <row r="220" spans="2:6" ht="60">
      <c r="B220" s="381"/>
      <c r="C220" s="384"/>
      <c r="D220" s="387"/>
      <c r="E220" s="110" t="s">
        <v>374</v>
      </c>
      <c r="F220" s="390"/>
    </row>
    <row r="221" spans="2:6" ht="15">
      <c r="B221" s="381"/>
      <c r="C221" s="384"/>
      <c r="D221" s="387"/>
      <c r="E221" s="110" t="s">
        <v>375</v>
      </c>
      <c r="F221" s="390"/>
    </row>
    <row r="222" spans="2:6" ht="75">
      <c r="B222" s="381"/>
      <c r="C222" s="384"/>
      <c r="D222" s="387"/>
      <c r="E222" s="103" t="s">
        <v>376</v>
      </c>
      <c r="F222" s="390"/>
    </row>
    <row r="223" spans="2:6" ht="45.75" thickBot="1">
      <c r="B223" s="382"/>
      <c r="C223" s="385"/>
      <c r="D223" s="388"/>
      <c r="E223" s="119" t="s">
        <v>54</v>
      </c>
      <c r="F223" s="391"/>
    </row>
    <row r="224" spans="2:6" ht="15" customHeight="1">
      <c r="B224" s="380" t="s">
        <v>52</v>
      </c>
      <c r="C224" s="383" t="s">
        <v>162</v>
      </c>
      <c r="D224" s="386" t="s">
        <v>377</v>
      </c>
      <c r="E224" s="101" t="s">
        <v>378</v>
      </c>
      <c r="F224" s="389"/>
    </row>
    <row r="225" spans="2:6" ht="30">
      <c r="B225" s="381"/>
      <c r="C225" s="384"/>
      <c r="D225" s="387"/>
      <c r="E225" s="110" t="s">
        <v>379</v>
      </c>
      <c r="F225" s="390"/>
    </row>
    <row r="226" spans="2:6" ht="30">
      <c r="B226" s="381"/>
      <c r="C226" s="384"/>
      <c r="D226" s="387"/>
      <c r="E226" s="110" t="s">
        <v>380</v>
      </c>
      <c r="F226" s="390"/>
    </row>
    <row r="227" spans="2:6" ht="30">
      <c r="B227" s="381"/>
      <c r="C227" s="384"/>
      <c r="D227" s="387"/>
      <c r="E227" s="110" t="s">
        <v>381</v>
      </c>
      <c r="F227" s="390"/>
    </row>
    <row r="228" spans="2:6" ht="14.25" customHeight="1">
      <c r="B228" s="381"/>
      <c r="C228" s="384"/>
      <c r="D228" s="387"/>
      <c r="E228" s="103" t="s">
        <v>382</v>
      </c>
      <c r="F228" s="390"/>
    </row>
    <row r="229" spans="2:6" ht="30">
      <c r="B229" s="381"/>
      <c r="C229" s="384"/>
      <c r="D229" s="387"/>
      <c r="E229" s="110" t="s">
        <v>383</v>
      </c>
      <c r="F229" s="390"/>
    </row>
    <row r="230" spans="2:6" ht="30">
      <c r="B230" s="381"/>
      <c r="C230" s="384"/>
      <c r="D230" s="387"/>
      <c r="E230" s="110" t="s">
        <v>384</v>
      </c>
      <c r="F230" s="390"/>
    </row>
    <row r="231" spans="2:6" ht="30">
      <c r="B231" s="381"/>
      <c r="C231" s="384"/>
      <c r="D231" s="387"/>
      <c r="E231" s="110" t="s">
        <v>385</v>
      </c>
      <c r="F231" s="390"/>
    </row>
    <row r="232" spans="2:6" ht="30">
      <c r="B232" s="381"/>
      <c r="C232" s="384"/>
      <c r="D232" s="387"/>
      <c r="E232" s="110" t="s">
        <v>386</v>
      </c>
      <c r="F232" s="390"/>
    </row>
    <row r="233" spans="2:6" ht="30">
      <c r="B233" s="381"/>
      <c r="C233" s="384"/>
      <c r="D233" s="387"/>
      <c r="E233" s="110" t="s">
        <v>387</v>
      </c>
      <c r="F233" s="390"/>
    </row>
    <row r="234" spans="2:6" ht="30">
      <c r="B234" s="381"/>
      <c r="C234" s="384"/>
      <c r="D234" s="387"/>
      <c r="E234" s="110" t="s">
        <v>388</v>
      </c>
      <c r="F234" s="390"/>
    </row>
    <row r="235" spans="2:6" ht="30">
      <c r="B235" s="381"/>
      <c r="C235" s="384"/>
      <c r="D235" s="387"/>
      <c r="E235" s="110" t="s">
        <v>389</v>
      </c>
      <c r="F235" s="390"/>
    </row>
    <row r="236" spans="2:6" ht="150">
      <c r="B236" s="392"/>
      <c r="C236" s="384"/>
      <c r="D236" s="387"/>
      <c r="E236" s="101" t="s">
        <v>390</v>
      </c>
      <c r="F236" s="390"/>
    </row>
    <row r="237" spans="2:6" ht="45">
      <c r="B237" s="392"/>
      <c r="C237" s="384"/>
      <c r="D237" s="387"/>
      <c r="E237" s="101" t="s">
        <v>391</v>
      </c>
      <c r="F237" s="390"/>
    </row>
    <row r="238" spans="2:6" ht="15" customHeight="1">
      <c r="B238" s="392"/>
      <c r="C238" s="384"/>
      <c r="D238" s="387"/>
      <c r="E238" s="113" t="s">
        <v>392</v>
      </c>
      <c r="F238" s="390"/>
    </row>
    <row r="239" spans="2:6" ht="15" customHeight="1">
      <c r="B239" s="392"/>
      <c r="C239" s="384"/>
      <c r="D239" s="387"/>
      <c r="E239" s="113" t="s">
        <v>393</v>
      </c>
      <c r="F239" s="390"/>
    </row>
    <row r="240" spans="2:6" ht="30">
      <c r="B240" s="392"/>
      <c r="C240" s="384"/>
      <c r="D240" s="387"/>
      <c r="E240" s="113" t="s">
        <v>394</v>
      </c>
      <c r="F240" s="390"/>
    </row>
    <row r="241" spans="2:6" ht="15" customHeight="1">
      <c r="B241" s="392"/>
      <c r="C241" s="384"/>
      <c r="D241" s="387"/>
      <c r="E241" s="113" t="s">
        <v>395</v>
      </c>
      <c r="F241" s="390"/>
    </row>
    <row r="242" spans="2:6" ht="30">
      <c r="B242" s="392"/>
      <c r="C242" s="384"/>
      <c r="D242" s="387"/>
      <c r="E242" s="103" t="s">
        <v>396</v>
      </c>
      <c r="F242" s="390"/>
    </row>
    <row r="243" spans="2:6" ht="45">
      <c r="B243" s="392"/>
      <c r="C243" s="384"/>
      <c r="D243" s="387"/>
      <c r="E243" s="101" t="s">
        <v>397</v>
      </c>
      <c r="F243" s="390"/>
    </row>
    <row r="244" spans="2:6" ht="30">
      <c r="B244" s="392"/>
      <c r="C244" s="384"/>
      <c r="D244" s="387"/>
      <c r="E244" s="101" t="s">
        <v>398</v>
      </c>
      <c r="F244" s="390"/>
    </row>
    <row r="245" spans="2:6" ht="45.75" thickBot="1">
      <c r="B245" s="393"/>
      <c r="C245" s="385"/>
      <c r="D245" s="388"/>
      <c r="E245" s="119" t="s">
        <v>399</v>
      </c>
      <c r="F245" s="391"/>
    </row>
    <row r="246" spans="2:6" ht="45">
      <c r="B246" s="380" t="s">
        <v>400</v>
      </c>
      <c r="C246" s="383" t="s">
        <v>163</v>
      </c>
      <c r="D246" s="386">
        <v>36</v>
      </c>
      <c r="E246" s="114" t="s">
        <v>401</v>
      </c>
      <c r="F246" s="389"/>
    </row>
    <row r="247" spans="2:6" ht="45">
      <c r="B247" s="381"/>
      <c r="C247" s="384"/>
      <c r="D247" s="387"/>
      <c r="E247" s="115" t="s">
        <v>402</v>
      </c>
      <c r="F247" s="390"/>
    </row>
    <row r="248" spans="2:6" ht="15">
      <c r="B248" s="381"/>
      <c r="C248" s="384"/>
      <c r="D248" s="387"/>
      <c r="E248" s="101" t="s">
        <v>403</v>
      </c>
      <c r="F248" s="390"/>
    </row>
    <row r="249" spans="2:6" ht="15">
      <c r="B249" s="381"/>
      <c r="C249" s="384"/>
      <c r="D249" s="387"/>
      <c r="E249" s="101" t="s">
        <v>404</v>
      </c>
      <c r="F249" s="390"/>
    </row>
    <row r="250" spans="2:6" ht="30">
      <c r="B250" s="381"/>
      <c r="C250" s="384"/>
      <c r="D250" s="387"/>
      <c r="E250" s="110" t="s">
        <v>405</v>
      </c>
      <c r="F250" s="390"/>
    </row>
    <row r="251" spans="2:6" ht="15">
      <c r="B251" s="381"/>
      <c r="C251" s="384"/>
      <c r="D251" s="387"/>
      <c r="E251" s="110" t="s">
        <v>406</v>
      </c>
      <c r="F251" s="390"/>
    </row>
    <row r="252" spans="2:6" ht="15">
      <c r="B252" s="381"/>
      <c r="C252" s="384"/>
      <c r="D252" s="387"/>
      <c r="E252" s="110" t="s">
        <v>407</v>
      </c>
      <c r="F252" s="390"/>
    </row>
    <row r="253" spans="2:6" ht="30">
      <c r="B253" s="381"/>
      <c r="C253" s="384"/>
      <c r="D253" s="387"/>
      <c r="E253" s="110" t="s">
        <v>408</v>
      </c>
      <c r="F253" s="390"/>
    </row>
    <row r="254" spans="2:6" ht="30">
      <c r="B254" s="381"/>
      <c r="C254" s="384"/>
      <c r="D254" s="387"/>
      <c r="E254" s="101" t="s">
        <v>409</v>
      </c>
      <c r="F254" s="390"/>
    </row>
    <row r="255" spans="2:6" ht="15">
      <c r="B255" s="381"/>
      <c r="C255" s="384"/>
      <c r="D255" s="387"/>
      <c r="E255" s="110" t="s">
        <v>410</v>
      </c>
      <c r="F255" s="390"/>
    </row>
    <row r="256" spans="2:6" ht="15">
      <c r="B256" s="381"/>
      <c r="C256" s="384"/>
      <c r="D256" s="387"/>
      <c r="E256" s="110" t="s">
        <v>411</v>
      </c>
      <c r="F256" s="390"/>
    </row>
    <row r="257" spans="2:6" ht="30">
      <c r="B257" s="381"/>
      <c r="C257" s="384"/>
      <c r="D257" s="387"/>
      <c r="E257" s="110" t="s">
        <v>412</v>
      </c>
      <c r="F257" s="390"/>
    </row>
    <row r="258" spans="2:6" ht="30">
      <c r="B258" s="381"/>
      <c r="C258" s="384"/>
      <c r="D258" s="387"/>
      <c r="E258" s="110" t="s">
        <v>413</v>
      </c>
      <c r="F258" s="390"/>
    </row>
    <row r="259" spans="2:6" ht="30">
      <c r="B259" s="381"/>
      <c r="C259" s="384"/>
      <c r="D259" s="387"/>
      <c r="E259" s="103" t="s">
        <v>414</v>
      </c>
      <c r="F259" s="390"/>
    </row>
    <row r="260" spans="2:6" ht="75.75" thickBot="1">
      <c r="B260" s="382"/>
      <c r="C260" s="385"/>
      <c r="D260" s="388"/>
      <c r="E260" s="119" t="s">
        <v>50</v>
      </c>
      <c r="F260" s="391"/>
    </row>
    <row r="261" spans="2:6" ht="15.75">
      <c r="B261" s="380" t="s">
        <v>415</v>
      </c>
      <c r="C261" s="104" t="s">
        <v>51</v>
      </c>
      <c r="D261" s="386">
        <v>32</v>
      </c>
      <c r="E261" s="101" t="s">
        <v>417</v>
      </c>
      <c r="F261" s="389"/>
    </row>
    <row r="262" spans="2:6" ht="30">
      <c r="B262" s="381"/>
      <c r="C262" s="104" t="s">
        <v>416</v>
      </c>
      <c r="D262" s="387"/>
      <c r="E262" s="110" t="s">
        <v>418</v>
      </c>
      <c r="F262" s="390"/>
    </row>
    <row r="263" spans="2:6" ht="30">
      <c r="B263" s="381"/>
      <c r="C263" s="104"/>
      <c r="D263" s="387"/>
      <c r="E263" s="110" t="s">
        <v>419</v>
      </c>
      <c r="F263" s="390"/>
    </row>
    <row r="264" spans="2:6" ht="15">
      <c r="B264" s="381"/>
      <c r="C264" s="102"/>
      <c r="D264" s="387"/>
      <c r="E264" s="110" t="s">
        <v>420</v>
      </c>
      <c r="F264" s="390"/>
    </row>
    <row r="265" spans="2:6" ht="30">
      <c r="B265" s="381"/>
      <c r="C265" s="102"/>
      <c r="D265" s="387"/>
      <c r="E265" s="110" t="s">
        <v>421</v>
      </c>
      <c r="F265" s="390"/>
    </row>
    <row r="266" spans="2:6" ht="15">
      <c r="B266" s="381"/>
      <c r="C266" s="102"/>
      <c r="D266" s="387"/>
      <c r="E266" s="110" t="s">
        <v>422</v>
      </c>
      <c r="F266" s="390"/>
    </row>
    <row r="267" spans="2:6" ht="15">
      <c r="B267" s="381"/>
      <c r="C267" s="102"/>
      <c r="D267" s="387"/>
      <c r="E267" s="110" t="s">
        <v>423</v>
      </c>
      <c r="F267" s="390"/>
    </row>
    <row r="268" spans="2:6" ht="15">
      <c r="B268" s="381"/>
      <c r="C268" s="102"/>
      <c r="D268" s="387"/>
      <c r="E268" s="110" t="s">
        <v>424</v>
      </c>
      <c r="F268" s="390"/>
    </row>
    <row r="269" spans="2:6" ht="15">
      <c r="B269" s="381"/>
      <c r="C269" s="102"/>
      <c r="D269" s="387"/>
      <c r="E269" s="110" t="s">
        <v>425</v>
      </c>
      <c r="F269" s="390"/>
    </row>
    <row r="270" spans="2:6" ht="30">
      <c r="B270" s="381"/>
      <c r="C270" s="102"/>
      <c r="D270" s="387"/>
      <c r="E270" s="110" t="s">
        <v>426</v>
      </c>
      <c r="F270" s="390"/>
    </row>
    <row r="271" spans="2:6" ht="30">
      <c r="B271" s="381"/>
      <c r="C271" s="102"/>
      <c r="D271" s="387"/>
      <c r="E271" s="110" t="s">
        <v>427</v>
      </c>
      <c r="F271" s="390"/>
    </row>
    <row r="272" spans="2:6" ht="14.25">
      <c r="B272" s="381"/>
      <c r="C272" s="102"/>
      <c r="D272" s="387"/>
      <c r="E272" s="103" t="s">
        <v>259</v>
      </c>
      <c r="F272" s="390"/>
    </row>
    <row r="273" spans="2:6" ht="15">
      <c r="B273" s="381"/>
      <c r="C273" s="102"/>
      <c r="D273" s="387"/>
      <c r="E273" s="101" t="s">
        <v>428</v>
      </c>
      <c r="F273" s="390"/>
    </row>
    <row r="274" spans="2:6" ht="30.75" thickBot="1">
      <c r="B274" s="382"/>
      <c r="C274" s="105"/>
      <c r="D274" s="388"/>
      <c r="E274" s="111" t="s">
        <v>429</v>
      </c>
      <c r="F274" s="391"/>
    </row>
    <row r="275" spans="2:6" ht="120">
      <c r="B275" s="380" t="s">
        <v>430</v>
      </c>
      <c r="C275" s="383" t="s">
        <v>164</v>
      </c>
      <c r="D275" s="386">
        <v>24</v>
      </c>
      <c r="E275" s="101" t="s">
        <v>431</v>
      </c>
      <c r="F275" s="389"/>
    </row>
    <row r="276" spans="2:6" ht="30">
      <c r="B276" s="381"/>
      <c r="C276" s="384"/>
      <c r="D276" s="387"/>
      <c r="E276" s="101" t="s">
        <v>432</v>
      </c>
      <c r="F276" s="390"/>
    </row>
    <row r="277" spans="2:6" ht="45.75">
      <c r="B277" s="381"/>
      <c r="C277" s="384"/>
      <c r="D277" s="387"/>
      <c r="E277" s="116" t="s">
        <v>433</v>
      </c>
      <c r="F277" s="390"/>
    </row>
    <row r="278" spans="2:6" ht="30.75">
      <c r="B278" s="381"/>
      <c r="C278" s="384"/>
      <c r="D278" s="387"/>
      <c r="E278" s="116" t="s">
        <v>434</v>
      </c>
      <c r="F278" s="390"/>
    </row>
    <row r="279" spans="2:6" ht="30.75">
      <c r="B279" s="381"/>
      <c r="C279" s="384"/>
      <c r="D279" s="387"/>
      <c r="E279" s="116" t="s">
        <v>435</v>
      </c>
      <c r="F279" s="390"/>
    </row>
    <row r="280" spans="2:6" ht="60.75">
      <c r="B280" s="381"/>
      <c r="C280" s="384"/>
      <c r="D280" s="387"/>
      <c r="E280" s="116" t="s">
        <v>436</v>
      </c>
      <c r="F280" s="390"/>
    </row>
    <row r="281" spans="2:6" ht="75">
      <c r="B281" s="381"/>
      <c r="C281" s="384"/>
      <c r="D281" s="387"/>
      <c r="E281" s="103" t="s">
        <v>437</v>
      </c>
      <c r="F281" s="390"/>
    </row>
    <row r="282" spans="2:6" ht="75.75" thickBot="1">
      <c r="B282" s="382"/>
      <c r="C282" s="385"/>
      <c r="D282" s="388"/>
      <c r="E282" s="117" t="s">
        <v>438</v>
      </c>
      <c r="F282" s="391"/>
    </row>
    <row r="283" spans="2:6" ht="269.25" customHeight="1">
      <c r="B283" s="380">
        <v>22</v>
      </c>
      <c r="C283" s="383" t="s">
        <v>456</v>
      </c>
      <c r="D283" s="386">
        <v>72</v>
      </c>
      <c r="E283" s="399" t="s">
        <v>48</v>
      </c>
      <c r="F283" s="386"/>
    </row>
    <row r="284" spans="2:6" ht="12.75">
      <c r="B284" s="381"/>
      <c r="C284" s="384"/>
      <c r="D284" s="387"/>
      <c r="E284" s="400"/>
      <c r="F284" s="387"/>
    </row>
    <row r="285" spans="2:6" ht="12.75">
      <c r="B285" s="381"/>
      <c r="C285" s="384"/>
      <c r="D285" s="387"/>
      <c r="E285" s="400"/>
      <c r="F285" s="387"/>
    </row>
    <row r="286" spans="2:6" ht="12.75">
      <c r="B286" s="381"/>
      <c r="C286" s="384"/>
      <c r="D286" s="387"/>
      <c r="E286" s="400"/>
      <c r="F286" s="387"/>
    </row>
    <row r="287" spans="2:6" ht="12.75">
      <c r="B287" s="381"/>
      <c r="C287" s="384"/>
      <c r="D287" s="387"/>
      <c r="E287" s="400"/>
      <c r="F287" s="387"/>
    </row>
    <row r="288" spans="2:6" ht="12.75">
      <c r="B288" s="381"/>
      <c r="C288" s="384"/>
      <c r="D288" s="387"/>
      <c r="E288" s="400"/>
      <c r="F288" s="387"/>
    </row>
    <row r="289" spans="2:6" ht="12.75">
      <c r="B289" s="381"/>
      <c r="C289" s="384"/>
      <c r="D289" s="387"/>
      <c r="E289" s="400"/>
      <c r="F289" s="387"/>
    </row>
    <row r="290" spans="2:6" ht="13.5" thickBot="1">
      <c r="B290" s="382"/>
      <c r="C290" s="385"/>
      <c r="D290" s="388"/>
      <c r="E290" s="401"/>
      <c r="F290" s="388"/>
    </row>
    <row r="294" ht="15.75">
      <c r="E294" s="125"/>
    </row>
    <row r="295" ht="15.75">
      <c r="E295" s="124"/>
    </row>
    <row r="296" ht="15.75">
      <c r="E296" s="126"/>
    </row>
    <row r="297" ht="15.75">
      <c r="E297" s="126"/>
    </row>
    <row r="298" ht="15.75">
      <c r="E298" s="127"/>
    </row>
  </sheetData>
  <sheetProtection formatCells="0" formatRows="0" deleteColumns="0" selectLockedCells="1" autoFilter="0"/>
  <mergeCells count="98">
    <mergeCell ref="C10:D10"/>
    <mergeCell ref="C39:D39"/>
    <mergeCell ref="C78:C79"/>
    <mergeCell ref="C80:C82"/>
    <mergeCell ref="C11:D11"/>
    <mergeCell ref="B16:D16"/>
    <mergeCell ref="B17:D17"/>
    <mergeCell ref="C7:D7"/>
    <mergeCell ref="C9:D9"/>
    <mergeCell ref="C8:D8"/>
    <mergeCell ref="B1:D1"/>
    <mergeCell ref="B2:D2"/>
    <mergeCell ref="B3:D3"/>
    <mergeCell ref="B4:D4"/>
    <mergeCell ref="F94:F96"/>
    <mergeCell ref="F80:F82"/>
    <mergeCell ref="F78:F79"/>
    <mergeCell ref="E78:E79"/>
    <mergeCell ref="F83:F92"/>
    <mergeCell ref="B21:D21"/>
    <mergeCell ref="C41:D41"/>
    <mergeCell ref="B78:B79"/>
    <mergeCell ref="D83:D92"/>
    <mergeCell ref="D103:D110"/>
    <mergeCell ref="E80:E82"/>
    <mergeCell ref="B103:B110"/>
    <mergeCell ref="C103:C110"/>
    <mergeCell ref="B80:B82"/>
    <mergeCell ref="D80:D82"/>
    <mergeCell ref="D93:D102"/>
    <mergeCell ref="B83:B92"/>
    <mergeCell ref="B93:B102"/>
    <mergeCell ref="C93:C102"/>
    <mergeCell ref="C83:C92"/>
    <mergeCell ref="B133:B140"/>
    <mergeCell ref="D133:D140"/>
    <mergeCell ref="B119:B125"/>
    <mergeCell ref="D119:D125"/>
    <mergeCell ref="B111:B118"/>
    <mergeCell ref="D111:D118"/>
    <mergeCell ref="B126:B132"/>
    <mergeCell ref="C126:C132"/>
    <mergeCell ref="D126:D132"/>
    <mergeCell ref="B141:B148"/>
    <mergeCell ref="C141:C148"/>
    <mergeCell ref="D141:D148"/>
    <mergeCell ref="F149:F155"/>
    <mergeCell ref="B149:B155"/>
    <mergeCell ref="C149:C155"/>
    <mergeCell ref="D149:D155"/>
    <mergeCell ref="D175:D184"/>
    <mergeCell ref="F175:F184"/>
    <mergeCell ref="B156:B165"/>
    <mergeCell ref="C156:C165"/>
    <mergeCell ref="D156:D165"/>
    <mergeCell ref="F157:F159"/>
    <mergeCell ref="B166:B174"/>
    <mergeCell ref="C166:C174"/>
    <mergeCell ref="D166:D174"/>
    <mergeCell ref="F166:F174"/>
    <mergeCell ref="F185:F194"/>
    <mergeCell ref="E283:E290"/>
    <mergeCell ref="F246:F260"/>
    <mergeCell ref="F283:F290"/>
    <mergeCell ref="D246:D260"/>
    <mergeCell ref="F224:F245"/>
    <mergeCell ref="F205:F216"/>
    <mergeCell ref="D217:D223"/>
    <mergeCell ref="F195:F204"/>
    <mergeCell ref="D195:D204"/>
    <mergeCell ref="D205:D216"/>
    <mergeCell ref="B195:B204"/>
    <mergeCell ref="C195:C204"/>
    <mergeCell ref="B185:B194"/>
    <mergeCell ref="B217:B223"/>
    <mergeCell ref="C217:C223"/>
    <mergeCell ref="D185:D194"/>
    <mergeCell ref="B205:B216"/>
    <mergeCell ref="F120:F123"/>
    <mergeCell ref="B261:B274"/>
    <mergeCell ref="D261:D274"/>
    <mergeCell ref="F261:F274"/>
    <mergeCell ref="B246:B260"/>
    <mergeCell ref="C246:C260"/>
    <mergeCell ref="B175:B184"/>
    <mergeCell ref="C175:C184"/>
    <mergeCell ref="D224:D245"/>
    <mergeCell ref="C205:C216"/>
    <mergeCell ref="B283:B290"/>
    <mergeCell ref="C283:C290"/>
    <mergeCell ref="D283:D290"/>
    <mergeCell ref="F217:F223"/>
    <mergeCell ref="B224:B245"/>
    <mergeCell ref="C224:C245"/>
    <mergeCell ref="B275:B282"/>
    <mergeCell ref="C275:C282"/>
    <mergeCell ref="D275:D282"/>
    <mergeCell ref="F275:F282"/>
  </mergeCells>
  <dataValidations count="2">
    <dataValidation type="list" allowBlank="1" showInputMessage="1" showErrorMessage="1" sqref="A40">
      <formula1>$B$45:$B$55</formula1>
    </dataValidation>
    <dataValidation type="list" allowBlank="1" showInputMessage="1" showErrorMessage="1" sqref="B31:B36">
      <formula1>$B$45:$B$69</formula1>
    </dataValidation>
  </dataValidations>
  <hyperlinks>
    <hyperlink ref="C46" location="IT" display="IT"/>
    <hyperlink ref="C47" location="ТТ" display="ТТ"/>
    <hyperlink ref="C48" location="МИО" display="МИО"/>
    <hyperlink ref="C49" location="ОД" display="ОД"/>
    <hyperlink ref="C50" location="МП_лекц" display="МП_лекц"/>
    <hyperlink ref="C51" location="МП_пз" display="МП_пз"/>
    <hyperlink ref="C52" location="СРС" display="СРС"/>
    <hyperlink ref="C53" location="Конфл" display="Конфл"/>
    <hyperlink ref="C54" location="ПОП" display="ПОП"/>
    <hyperlink ref="C56" location="Позн_деят" display="Позн_деят"/>
    <hyperlink ref="C60" location="ИД" display="ИД"/>
    <hyperlink ref="C59" location="Саморегуляция" display="Саморегуляция"/>
    <hyperlink ref="C58" location="Мотивация" display="Мотивация"/>
    <hyperlink ref="C57" location="Речь" display="Речь"/>
    <hyperlink ref="C65" location="Кудр" display="Кудр"/>
    <hyperlink ref="C66" location="Рег" display="Рег"/>
    <hyperlink ref="C68" location="ФГОС" display="ФГОС"/>
    <hyperlink ref="C67" location="Гум" display="Гум"/>
    <hyperlink ref="C62" location="Квалим" display="Квалим"/>
    <hyperlink ref="C63" location="АПИМ" display="АПИМ"/>
    <hyperlink ref="C64" location="АПИМ" display="АПИМ"/>
    <hyperlink ref="C45" location="Акт" display="Акт"/>
    <hyperlink ref="C61" location="ИДО" display="Инновационная деятельность в вузе"/>
  </hyperlinks>
  <printOptions/>
  <pageMargins left="0.7874015748031497" right="0.4724409448818898" top="0.3937007874015748" bottom="0.47" header="0.41" footer="0.45"/>
  <pageSetup horizontalDpi="600" verticalDpi="600" orientation="portrait" paperSize="9" r:id="rId3"/>
  <rowBreaks count="1" manualBreakCount="1">
    <brk id="4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D67"/>
  <sheetViews>
    <sheetView zoomScalePageLayoutView="0" workbookViewId="0" topLeftCell="A7">
      <selection activeCell="D18" sqref="D18"/>
    </sheetView>
  </sheetViews>
  <sheetFormatPr defaultColWidth="9.00390625" defaultRowHeight="12.75"/>
  <cols>
    <col min="1" max="1" width="13.75390625" style="12" customWidth="1"/>
    <col min="2" max="2" width="67.00390625" style="11" customWidth="1"/>
    <col min="3" max="3" width="13.625" style="11" bestFit="1" customWidth="1"/>
    <col min="4" max="4" width="9.125" style="11" customWidth="1"/>
    <col min="5" max="16384" width="9.125" style="8" customWidth="1"/>
  </cols>
  <sheetData>
    <row r="1" spans="1:4" s="6" customFormat="1" ht="33" customHeight="1">
      <c r="A1" s="21" t="s">
        <v>99</v>
      </c>
      <c r="B1" s="21" t="s">
        <v>60</v>
      </c>
      <c r="C1" s="21" t="s">
        <v>56</v>
      </c>
      <c r="D1" s="11"/>
    </row>
    <row r="2" spans="1:3" ht="25.5">
      <c r="A2" s="22">
        <v>1</v>
      </c>
      <c r="B2" s="23" t="s">
        <v>61</v>
      </c>
      <c r="C2" s="24"/>
    </row>
    <row r="3" spans="1:3" ht="27.75" customHeight="1">
      <c r="A3" s="25" t="s">
        <v>83</v>
      </c>
      <c r="B3" s="26" t="s">
        <v>75</v>
      </c>
      <c r="C3" s="27">
        <v>12</v>
      </c>
    </row>
    <row r="4" spans="1:3" ht="25.5">
      <c r="A4" s="25" t="s">
        <v>166</v>
      </c>
      <c r="B4" s="26" t="s">
        <v>69</v>
      </c>
      <c r="C4" s="27">
        <v>36</v>
      </c>
    </row>
    <row r="5" spans="1:3" ht="25.5">
      <c r="A5" s="25" t="s">
        <v>167</v>
      </c>
      <c r="B5" s="26" t="s">
        <v>82</v>
      </c>
      <c r="C5" s="27">
        <v>26</v>
      </c>
    </row>
    <row r="6" spans="1:3" ht="12.75">
      <c r="A6" s="25" t="s">
        <v>168</v>
      </c>
      <c r="B6" s="26" t="s">
        <v>62</v>
      </c>
      <c r="C6" s="27">
        <v>32</v>
      </c>
    </row>
    <row r="7" spans="1:3" ht="12.75">
      <c r="A7" s="25" t="s">
        <v>169</v>
      </c>
      <c r="B7" s="26" t="s">
        <v>63</v>
      </c>
      <c r="C7" s="27">
        <v>14</v>
      </c>
    </row>
    <row r="8" spans="1:3" ht="25.5">
      <c r="A8" s="25" t="s">
        <v>171</v>
      </c>
      <c r="B8" s="26" t="s">
        <v>64</v>
      </c>
      <c r="C8" s="27">
        <v>20</v>
      </c>
    </row>
    <row r="9" spans="1:3" ht="25.5">
      <c r="A9" s="25" t="s">
        <v>172</v>
      </c>
      <c r="B9" s="26" t="s">
        <v>65</v>
      </c>
      <c r="C9" s="27">
        <v>20</v>
      </c>
    </row>
    <row r="10" spans="1:3" ht="12.75">
      <c r="A10" s="25" t="s">
        <v>173</v>
      </c>
      <c r="B10" s="26" t="s">
        <v>66</v>
      </c>
      <c r="C10" s="27">
        <v>16</v>
      </c>
    </row>
    <row r="11" spans="1:3" ht="12.75">
      <c r="A11" s="25" t="s">
        <v>170</v>
      </c>
      <c r="B11" s="26" t="s">
        <v>67</v>
      </c>
      <c r="C11" s="27">
        <v>16</v>
      </c>
    </row>
    <row r="12" spans="1:3" ht="12.75">
      <c r="A12" s="25" t="s">
        <v>174</v>
      </c>
      <c r="B12" s="26" t="s">
        <v>68</v>
      </c>
      <c r="C12" s="27">
        <v>22</v>
      </c>
    </row>
    <row r="13" spans="1:3" ht="12.75">
      <c r="A13" s="25" t="s">
        <v>175</v>
      </c>
      <c r="B13" s="26" t="s">
        <v>70</v>
      </c>
      <c r="C13" s="27">
        <v>20</v>
      </c>
    </row>
    <row r="14" spans="1:3" ht="25.5">
      <c r="A14" s="25" t="s">
        <v>176</v>
      </c>
      <c r="B14" s="26" t="s">
        <v>71</v>
      </c>
      <c r="C14" s="27">
        <v>20</v>
      </c>
    </row>
    <row r="15" spans="1:3" ht="12.75">
      <c r="A15" s="25" t="s">
        <v>177</v>
      </c>
      <c r="B15" s="26" t="s">
        <v>72</v>
      </c>
      <c r="C15" s="27">
        <v>20</v>
      </c>
    </row>
    <row r="16" spans="1:3" ht="12.75">
      <c r="A16" s="25" t="s">
        <v>178</v>
      </c>
      <c r="B16" s="26" t="s">
        <v>73</v>
      </c>
      <c r="C16" s="27">
        <v>16</v>
      </c>
    </row>
    <row r="17" spans="1:3" ht="25.5">
      <c r="A17" s="25" t="s">
        <v>179</v>
      </c>
      <c r="B17" s="26" t="s">
        <v>159</v>
      </c>
      <c r="C17" s="27">
        <v>16</v>
      </c>
    </row>
    <row r="18" spans="1:3" ht="25.5">
      <c r="A18" s="9" t="s">
        <v>181</v>
      </c>
      <c r="B18" s="26" t="s">
        <v>160</v>
      </c>
      <c r="C18" s="27">
        <v>24</v>
      </c>
    </row>
    <row r="19" spans="1:3" ht="25.5">
      <c r="A19" s="9" t="s">
        <v>182</v>
      </c>
      <c r="B19" s="26" t="s">
        <v>164</v>
      </c>
      <c r="C19" s="27">
        <v>24</v>
      </c>
    </row>
    <row r="20" spans="1:3" ht="25.5">
      <c r="A20" s="9" t="s">
        <v>183</v>
      </c>
      <c r="B20" s="26" t="s">
        <v>162</v>
      </c>
      <c r="C20" s="27">
        <v>72</v>
      </c>
    </row>
    <row r="21" spans="1:3" ht="25.5">
      <c r="A21" s="9" t="s">
        <v>187</v>
      </c>
      <c r="B21" s="26" t="s">
        <v>188</v>
      </c>
      <c r="C21" s="27">
        <v>36</v>
      </c>
    </row>
    <row r="22" spans="1:3" ht="12.75">
      <c r="A22" s="9" t="s">
        <v>185</v>
      </c>
      <c r="B22" s="26" t="s">
        <v>161</v>
      </c>
      <c r="C22" s="27">
        <v>32</v>
      </c>
    </row>
    <row r="23" spans="1:3" ht="12.75">
      <c r="A23" s="9" t="s">
        <v>186</v>
      </c>
      <c r="B23" s="26" t="s">
        <v>165</v>
      </c>
      <c r="C23" s="27">
        <v>32</v>
      </c>
    </row>
    <row r="24" spans="1:3" ht="25.5">
      <c r="A24" s="9" t="s">
        <v>184</v>
      </c>
      <c r="B24" s="26" t="s">
        <v>163</v>
      </c>
      <c r="C24" s="27">
        <v>36</v>
      </c>
    </row>
    <row r="25" spans="1:3" ht="25.5">
      <c r="A25" s="25" t="s">
        <v>180</v>
      </c>
      <c r="B25" s="26" t="s">
        <v>115</v>
      </c>
      <c r="C25" s="27">
        <v>72</v>
      </c>
    </row>
    <row r="26" spans="1:3" ht="12.75">
      <c r="A26" s="9"/>
      <c r="B26" s="5"/>
      <c r="C26" s="5"/>
    </row>
    <row r="27" spans="1:3" ht="12.75">
      <c r="A27" s="9"/>
      <c r="B27" s="5"/>
      <c r="C27" s="5"/>
    </row>
    <row r="28" spans="1:3" ht="12.75">
      <c r="A28" s="9"/>
      <c r="B28" s="5"/>
      <c r="C28" s="5"/>
    </row>
    <row r="29" spans="1:3" ht="12.75">
      <c r="A29" s="9"/>
      <c r="B29" s="5"/>
      <c r="C29" s="5"/>
    </row>
    <row r="30" spans="1:3" ht="12.75">
      <c r="A30" s="9"/>
      <c r="B30" s="5"/>
      <c r="C30" s="5"/>
    </row>
    <row r="31" spans="1:3" ht="12.75">
      <c r="A31" s="9"/>
      <c r="B31" s="5"/>
      <c r="C31" s="5"/>
    </row>
    <row r="32" spans="1:3" ht="12.75">
      <c r="A32" s="9"/>
      <c r="B32" s="5"/>
      <c r="C32" s="5"/>
    </row>
    <row r="33" spans="1:3" ht="12.75">
      <c r="A33" s="9"/>
      <c r="B33" s="5"/>
      <c r="C33" s="5"/>
    </row>
    <row r="34" spans="1:3" ht="12.75">
      <c r="A34" s="9"/>
      <c r="B34" s="5"/>
      <c r="C34" s="5"/>
    </row>
    <row r="35" spans="1:3" ht="12.75">
      <c r="A35" s="9"/>
      <c r="B35" s="5"/>
      <c r="C35" s="5"/>
    </row>
    <row r="36" spans="1:3" ht="12.75">
      <c r="A36" s="9"/>
      <c r="B36" s="5"/>
      <c r="C36" s="5"/>
    </row>
    <row r="37" spans="1:3" ht="12.75">
      <c r="A37" s="9"/>
      <c r="B37" s="5"/>
      <c r="C37" s="5"/>
    </row>
    <row r="38" spans="1:3" ht="12.75">
      <c r="A38" s="9"/>
      <c r="B38" s="5"/>
      <c r="C38" s="5"/>
    </row>
    <row r="39" spans="1:3" ht="12.75">
      <c r="A39" s="9"/>
      <c r="B39" s="5"/>
      <c r="C39" s="5"/>
    </row>
    <row r="40" spans="1:3" ht="12.75">
      <c r="A40" s="9"/>
      <c r="B40" s="5"/>
      <c r="C40" s="5"/>
    </row>
    <row r="41" spans="1:3" ht="12.75">
      <c r="A41" s="9"/>
      <c r="B41" s="5"/>
      <c r="C41" s="5"/>
    </row>
    <row r="42" spans="1:3" ht="12.75">
      <c r="A42" s="9"/>
      <c r="B42" s="5"/>
      <c r="C42" s="5"/>
    </row>
    <row r="43" spans="1:3" ht="12.75">
      <c r="A43" s="9"/>
      <c r="B43" s="5"/>
      <c r="C43" s="5"/>
    </row>
    <row r="44" spans="1:3" ht="12.75">
      <c r="A44" s="9"/>
      <c r="B44" s="5"/>
      <c r="C44" s="5"/>
    </row>
    <row r="45" spans="1:3" ht="12.75">
      <c r="A45" s="9"/>
      <c r="B45" s="5"/>
      <c r="C45" s="5"/>
    </row>
    <row r="46" spans="1:3" ht="12.75">
      <c r="A46" s="9"/>
      <c r="B46" s="5"/>
      <c r="C46" s="5"/>
    </row>
    <row r="47" spans="1:3" ht="12.75">
      <c r="A47" s="9"/>
      <c r="B47" s="5"/>
      <c r="C47" s="5"/>
    </row>
    <row r="48" spans="1:3" ht="12.75">
      <c r="A48" s="9"/>
      <c r="B48" s="5"/>
      <c r="C48" s="5"/>
    </row>
    <row r="49" spans="1:3" ht="12.75">
      <c r="A49" s="9"/>
      <c r="B49" s="5"/>
      <c r="C49" s="5"/>
    </row>
    <row r="50" spans="1:3" ht="12.75">
      <c r="A50" s="9"/>
      <c r="B50" s="5"/>
      <c r="C50" s="5"/>
    </row>
    <row r="51" spans="1:3" ht="12.75">
      <c r="A51" s="9"/>
      <c r="B51" s="5"/>
      <c r="C51" s="5"/>
    </row>
    <row r="52" spans="1:3" ht="12.75">
      <c r="A52" s="9"/>
      <c r="B52" s="5"/>
      <c r="C52" s="5"/>
    </row>
    <row r="53" spans="1:3" ht="12.75">
      <c r="A53" s="9"/>
      <c r="B53" s="5"/>
      <c r="C53" s="5"/>
    </row>
    <row r="54" spans="1:3" ht="12.75">
      <c r="A54" s="9"/>
      <c r="B54" s="5"/>
      <c r="C54" s="5"/>
    </row>
    <row r="55" spans="1:3" ht="12.75">
      <c r="A55" s="9"/>
      <c r="B55" s="5"/>
      <c r="C55" s="5"/>
    </row>
    <row r="56" spans="1:3" ht="12.75">
      <c r="A56" s="9"/>
      <c r="B56" s="5"/>
      <c r="C56" s="5"/>
    </row>
    <row r="57" spans="1:3" ht="12.75">
      <c r="A57" s="9"/>
      <c r="B57" s="5"/>
      <c r="C57" s="5"/>
    </row>
    <row r="58" spans="1:3" ht="12.75">
      <c r="A58" s="9"/>
      <c r="B58" s="5"/>
      <c r="C58" s="5"/>
    </row>
    <row r="59" spans="1:3" ht="12.75">
      <c r="A59" s="9"/>
      <c r="B59" s="5"/>
      <c r="C59" s="5"/>
    </row>
    <row r="60" spans="1:3" ht="12.75">
      <c r="A60" s="9"/>
      <c r="B60" s="5"/>
      <c r="C60" s="5"/>
    </row>
    <row r="61" spans="1:3" ht="12.75">
      <c r="A61" s="9"/>
      <c r="B61" s="5"/>
      <c r="C61" s="5"/>
    </row>
    <row r="62" spans="1:3" ht="12.75">
      <c r="A62" s="9"/>
      <c r="B62" s="5"/>
      <c r="C62" s="5"/>
    </row>
    <row r="63" spans="1:3" ht="12.75">
      <c r="A63" s="9"/>
      <c r="B63" s="5"/>
      <c r="C63" s="5"/>
    </row>
    <row r="64" spans="1:3" ht="12.75">
      <c r="A64" s="9"/>
      <c r="B64" s="5"/>
      <c r="C64" s="5"/>
    </row>
    <row r="65" spans="1:3" ht="12.75">
      <c r="A65" s="9"/>
      <c r="B65" s="5"/>
      <c r="C65" s="5"/>
    </row>
    <row r="66" spans="1:3" ht="12.75">
      <c r="A66" s="9"/>
      <c r="B66" s="5"/>
      <c r="C66" s="5"/>
    </row>
    <row r="67" spans="1:3" ht="12.75">
      <c r="A67" s="9"/>
      <c r="B67" s="5"/>
      <c r="C6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D42"/>
  <sheetViews>
    <sheetView zoomScalePageLayoutView="0" workbookViewId="0" topLeftCell="A4">
      <selection activeCell="I24" sqref="I24:I25"/>
    </sheetView>
  </sheetViews>
  <sheetFormatPr defaultColWidth="9.00390625" defaultRowHeight="12.75"/>
  <cols>
    <col min="1" max="1" width="1.37890625" style="0" customWidth="1"/>
    <col min="2" max="2" width="7.375" style="0" customWidth="1"/>
    <col min="3" max="3" width="73.125" style="0" customWidth="1"/>
    <col min="4" max="4" width="7.875" style="0" customWidth="1"/>
  </cols>
  <sheetData>
    <row r="1" spans="1:4" ht="15">
      <c r="A1" s="55"/>
      <c r="B1" s="411" t="s">
        <v>101</v>
      </c>
      <c r="C1" s="411"/>
      <c r="D1" s="411"/>
    </row>
    <row r="2" spans="1:4" ht="15">
      <c r="A2" s="55"/>
      <c r="B2" s="411" t="s">
        <v>102</v>
      </c>
      <c r="C2" s="411"/>
      <c r="D2" s="411"/>
    </row>
    <row r="3" spans="1:4" ht="14.25">
      <c r="A3" s="55"/>
      <c r="B3" s="412" t="s">
        <v>103</v>
      </c>
      <c r="C3" s="412"/>
      <c r="D3" s="412"/>
    </row>
    <row r="4" spans="1:4" ht="15">
      <c r="A4" s="55"/>
      <c r="B4" s="411" t="s">
        <v>155</v>
      </c>
      <c r="C4" s="411"/>
      <c r="D4" s="411"/>
    </row>
    <row r="5" spans="1:4" ht="15.75">
      <c r="A5" s="55"/>
      <c r="B5" s="56"/>
      <c r="C5" s="56"/>
      <c r="D5" s="56"/>
    </row>
    <row r="6" spans="1:4" ht="18.75">
      <c r="A6" s="55"/>
      <c r="B6" s="57"/>
      <c r="C6" s="57"/>
      <c r="D6" s="58"/>
    </row>
    <row r="7" spans="1:4" ht="18.75">
      <c r="A7" s="55"/>
      <c r="B7" s="57"/>
      <c r="C7" s="410" t="s">
        <v>106</v>
      </c>
      <c r="D7" s="410"/>
    </row>
    <row r="8" spans="1:4" ht="18.75">
      <c r="A8" s="55"/>
      <c r="B8" s="57"/>
      <c r="C8" s="410" t="s">
        <v>105</v>
      </c>
      <c r="D8" s="410"/>
    </row>
    <row r="9" spans="1:4" ht="18.75">
      <c r="A9" s="55"/>
      <c r="B9" s="57"/>
      <c r="C9" s="410" t="s">
        <v>148</v>
      </c>
      <c r="D9" s="410"/>
    </row>
    <row r="10" spans="1:4" ht="18.75">
      <c r="A10" s="55"/>
      <c r="B10" s="57"/>
      <c r="C10" s="410" t="s">
        <v>453</v>
      </c>
      <c r="D10" s="410"/>
    </row>
    <row r="11" spans="1:4" ht="18.75">
      <c r="A11" s="55"/>
      <c r="B11" s="57"/>
      <c r="C11" s="410" t="s">
        <v>104</v>
      </c>
      <c r="D11" s="410"/>
    </row>
    <row r="12" spans="1:4" ht="12.75">
      <c r="A12" s="55"/>
      <c r="B12" s="55"/>
      <c r="C12" s="55"/>
      <c r="D12" s="58"/>
    </row>
    <row r="13" spans="1:4" ht="12.75">
      <c r="A13" s="55"/>
      <c r="B13" s="55"/>
      <c r="C13" s="55"/>
      <c r="D13" s="58"/>
    </row>
    <row r="14" spans="1:4" ht="12.75">
      <c r="A14" s="55"/>
      <c r="B14" s="55"/>
      <c r="C14" s="55"/>
      <c r="D14" s="58"/>
    </row>
    <row r="15" spans="1:4" ht="12.75">
      <c r="A15" s="55"/>
      <c r="B15" s="55"/>
      <c r="C15" s="55"/>
      <c r="D15" s="58"/>
    </row>
    <row r="16" spans="1:4" ht="18.75">
      <c r="A16" s="55"/>
      <c r="B16" s="417" t="s">
        <v>107</v>
      </c>
      <c r="C16" s="417"/>
      <c r="D16" s="417"/>
    </row>
    <row r="17" spans="1:4" ht="15.75">
      <c r="A17" s="55"/>
      <c r="B17" s="418" t="s">
        <v>108</v>
      </c>
      <c r="C17" s="418"/>
      <c r="D17" s="418"/>
    </row>
    <row r="18" spans="1:4" ht="12.75">
      <c r="A18" s="55"/>
      <c r="B18" s="55"/>
      <c r="C18" s="55"/>
      <c r="D18" s="58"/>
    </row>
    <row r="19" spans="1:4" ht="18.75">
      <c r="A19" s="55"/>
      <c r="B19" s="55"/>
      <c r="C19" s="60" t="s">
        <v>217</v>
      </c>
      <c r="D19" s="58"/>
    </row>
    <row r="20" spans="1:4" ht="12.75">
      <c r="A20" s="39"/>
      <c r="B20" s="39"/>
      <c r="C20" s="63" t="s">
        <v>149</v>
      </c>
      <c r="D20" s="61"/>
    </row>
    <row r="21" spans="1:4" ht="15.75" customHeight="1">
      <c r="A21" s="55"/>
      <c r="B21" s="408" t="s">
        <v>218</v>
      </c>
      <c r="C21" s="409"/>
      <c r="D21" s="409"/>
    </row>
    <row r="22" spans="1:4" ht="12.75">
      <c r="A22" s="55"/>
      <c r="B22" s="55"/>
      <c r="C22" s="63" t="s">
        <v>150</v>
      </c>
      <c r="D22" s="58"/>
    </row>
    <row r="23" spans="1:4" ht="12.75">
      <c r="A23" s="55"/>
      <c r="B23" s="55"/>
      <c r="C23" s="55"/>
      <c r="D23" s="58"/>
    </row>
    <row r="24" spans="1:4" ht="15.75">
      <c r="A24" s="55"/>
      <c r="B24" s="55"/>
      <c r="C24" s="59" t="s">
        <v>151</v>
      </c>
      <c r="D24" s="58"/>
    </row>
    <row r="25" spans="1:4" ht="15.75">
      <c r="A25" s="55"/>
      <c r="B25" s="55"/>
      <c r="C25" s="62" t="s">
        <v>152</v>
      </c>
      <c r="D25" s="58"/>
    </row>
    <row r="26" spans="1:4" ht="43.5" customHeight="1">
      <c r="A26" s="55"/>
      <c r="B26" s="55"/>
      <c r="C26" s="63" t="s">
        <v>156</v>
      </c>
      <c r="D26" s="58"/>
    </row>
    <row r="27" spans="1:4" ht="25.5">
      <c r="A27" s="55"/>
      <c r="B27" s="93" t="s">
        <v>55</v>
      </c>
      <c r="C27" s="95" t="s">
        <v>153</v>
      </c>
      <c r="D27" s="71" t="s">
        <v>57</v>
      </c>
    </row>
    <row r="28" spans="1:4" ht="45">
      <c r="A28" s="55"/>
      <c r="B28" s="52">
        <v>1</v>
      </c>
      <c r="C28" s="83" t="s">
        <v>216</v>
      </c>
      <c r="D28" s="52">
        <v>16</v>
      </c>
    </row>
    <row r="29" spans="1:4" ht="12.75">
      <c r="A29" s="55"/>
      <c r="B29" s="52">
        <v>2</v>
      </c>
      <c r="C29" s="77"/>
      <c r="D29" s="52"/>
    </row>
    <row r="30" spans="1:4" ht="27.75" customHeight="1">
      <c r="A30" s="55"/>
      <c r="B30" s="50"/>
      <c r="C30" s="96" t="s">
        <v>58</v>
      </c>
      <c r="D30" s="51"/>
    </row>
    <row r="31" spans="1:4" ht="17.25" customHeight="1">
      <c r="A31" s="55"/>
      <c r="B31" s="52" t="s">
        <v>166</v>
      </c>
      <c r="C31" s="53" t="s">
        <v>69</v>
      </c>
      <c r="D31" s="54">
        <v>36</v>
      </c>
    </row>
    <row r="32" spans="1:4" ht="17.25" customHeight="1">
      <c r="A32" s="55"/>
      <c r="B32" s="52" t="s">
        <v>181</v>
      </c>
      <c r="C32" s="53" t="s">
        <v>160</v>
      </c>
      <c r="D32" s="54">
        <v>24</v>
      </c>
    </row>
    <row r="33" spans="1:4" ht="12.75" hidden="1">
      <c r="A33" s="55"/>
      <c r="B33" s="52"/>
      <c r="C33" s="53" t="e">
        <f>VLOOKUP(B33,B$45:D$76,2)</f>
        <v>#N/A</v>
      </c>
      <c r="D33" s="54" t="e">
        <f>VLOOKUP(B33,B$45:D$76,3)</f>
        <v>#N/A</v>
      </c>
    </row>
    <row r="34" spans="1:4" ht="12.75" hidden="1">
      <c r="A34" s="55"/>
      <c r="B34" s="52"/>
      <c r="C34" s="53" t="e">
        <f>VLOOKUP(B34,B$45:D$76,2)</f>
        <v>#N/A</v>
      </c>
      <c r="D34" s="54" t="e">
        <f>VLOOKUP(B34,B$45:D$76,3)</f>
        <v>#N/A</v>
      </c>
    </row>
    <row r="35" spans="1:4" ht="12.75" hidden="1">
      <c r="A35" s="55"/>
      <c r="B35" s="52"/>
      <c r="C35" s="53" t="e">
        <f>VLOOKUP(B35,B$45:D$76,2)</f>
        <v>#N/A</v>
      </c>
      <c r="D35" s="54" t="e">
        <f>VLOOKUP(B35,B$45:D$76,3)</f>
        <v>#N/A</v>
      </c>
    </row>
    <row r="36" spans="1:4" ht="12.75" hidden="1">
      <c r="A36" s="55"/>
      <c r="B36" s="52"/>
      <c r="C36" s="53" t="e">
        <f>VLOOKUP(B36,B$45:D$76,2)</f>
        <v>#N/A</v>
      </c>
      <c r="D36" s="54" t="e">
        <f>VLOOKUP(B36,B$45:D$76,3)</f>
        <v>#N/A</v>
      </c>
    </row>
    <row r="37" spans="1:4" ht="12.75">
      <c r="A37" s="55"/>
      <c r="B37" s="52"/>
      <c r="C37" s="70" t="s">
        <v>154</v>
      </c>
      <c r="D37" s="71">
        <v>76</v>
      </c>
    </row>
    <row r="38" spans="1:4" ht="53.25" customHeight="1">
      <c r="A38" s="55"/>
      <c r="B38" s="55"/>
      <c r="C38" s="55"/>
      <c r="D38" s="58"/>
    </row>
    <row r="39" spans="1:4" ht="24.75" customHeight="1">
      <c r="A39" s="55"/>
      <c r="B39" s="55"/>
      <c r="C39" s="413" t="str">
        <f>"Слушатель                                    _______________    П.Н. Иванов"</f>
        <v>Слушатель                                    _______________    П.Н. Иванов</v>
      </c>
      <c r="D39" s="414"/>
    </row>
    <row r="40" spans="1:4" ht="24" customHeight="1">
      <c r="A40" s="55"/>
      <c r="B40" s="87"/>
      <c r="C40" s="419" t="s">
        <v>53</v>
      </c>
      <c r="D40" s="420"/>
    </row>
    <row r="41" spans="1:4" ht="24" customHeight="1">
      <c r="A41" s="55"/>
      <c r="B41" s="55"/>
      <c r="C41" s="413" t="s">
        <v>219</v>
      </c>
      <c r="D41" s="414"/>
    </row>
    <row r="42" spans="1:4" ht="12.75">
      <c r="A42" s="55"/>
      <c r="B42" s="55"/>
      <c r="C42" s="55"/>
      <c r="D42" s="58"/>
    </row>
  </sheetData>
  <sheetProtection/>
  <mergeCells count="15">
    <mergeCell ref="C7:D7"/>
    <mergeCell ref="C8:D8"/>
    <mergeCell ref="C9:D9"/>
    <mergeCell ref="B1:D1"/>
    <mergeCell ref="B2:D2"/>
    <mergeCell ref="B3:D3"/>
    <mergeCell ref="B4:D4"/>
    <mergeCell ref="C41:D41"/>
    <mergeCell ref="C10:D10"/>
    <mergeCell ref="B21:D21"/>
    <mergeCell ref="C39:D39"/>
    <mergeCell ref="C40:D40"/>
    <mergeCell ref="C11:D11"/>
    <mergeCell ref="B16:D16"/>
    <mergeCell ref="B17:D17"/>
  </mergeCells>
  <dataValidations count="2">
    <dataValidation type="list" allowBlank="1" showInputMessage="1" showErrorMessage="1" sqref="B31:B36">
      <formula1>$B$45:$B$67</formula1>
    </dataValidation>
    <dataValidation type="list" allowBlank="1" showInputMessage="1" showErrorMessage="1" sqref="A40">
      <formula1>$B$42:$B$52</formula1>
    </dataValidation>
  </dataValidations>
  <printOptions/>
  <pageMargins left="0.75" right="0.29" top="0.63" bottom="0.67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9.125" style="4" customWidth="1"/>
    <col min="2" max="2" width="68.125" style="4" customWidth="1"/>
    <col min="3" max="3" width="9.125" style="14" customWidth="1"/>
    <col min="4" max="16384" width="9.125" style="4" customWidth="1"/>
  </cols>
  <sheetData>
    <row r="2" spans="1:2" ht="25.5">
      <c r="A2" s="4">
        <v>1</v>
      </c>
      <c r="B2" s="7" t="s">
        <v>76</v>
      </c>
    </row>
    <row r="3" spans="1:3" ht="25.5">
      <c r="A3" s="4">
        <v>2</v>
      </c>
      <c r="B3" s="7" t="s">
        <v>78</v>
      </c>
      <c r="C3" s="14">
        <v>72</v>
      </c>
    </row>
    <row r="4" spans="1:3" ht="25.5">
      <c r="A4" s="4">
        <v>3</v>
      </c>
      <c r="B4" s="7" t="s">
        <v>79</v>
      </c>
      <c r="C4" s="14">
        <v>72</v>
      </c>
    </row>
    <row r="5" spans="1:3" ht="12.75">
      <c r="A5" s="4">
        <v>4</v>
      </c>
      <c r="B5" s="7" t="s">
        <v>77</v>
      </c>
      <c r="C5" s="14">
        <v>72</v>
      </c>
    </row>
    <row r="6" spans="1:3" ht="25.5">
      <c r="A6" s="4">
        <v>5</v>
      </c>
      <c r="B6" s="7" t="s">
        <v>81</v>
      </c>
      <c r="C6" s="14">
        <v>72</v>
      </c>
    </row>
    <row r="7" spans="1:3" ht="12.75">
      <c r="A7" s="4">
        <v>6</v>
      </c>
      <c r="B7" s="7" t="s">
        <v>80</v>
      </c>
      <c r="C7" s="14">
        <v>72</v>
      </c>
    </row>
    <row r="8" ht="12.75">
      <c r="B8" s="13"/>
    </row>
    <row r="9" ht="12.75">
      <c r="B9" s="13"/>
    </row>
    <row r="10" ht="12.75">
      <c r="B10" s="13"/>
    </row>
    <row r="11" ht="12.75">
      <c r="B11" s="13"/>
    </row>
    <row r="12" ht="12.75">
      <c r="B12" s="13"/>
    </row>
    <row r="13" ht="12.75">
      <c r="B13" s="13"/>
    </row>
    <row r="14" ht="12.75">
      <c r="B14" s="13"/>
    </row>
  </sheetData>
  <sheetProtection/>
  <dataValidations count="1">
    <dataValidation type="list" allowBlank="1" showInputMessage="1" showErrorMessage="1" sqref="F17:F27">
      <formula1>$F$32:$F$40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2019-10-09T07:44:00Z</cp:lastPrinted>
  <dcterms:created xsi:type="dcterms:W3CDTF">2011-04-25T03:52:11Z</dcterms:created>
  <dcterms:modified xsi:type="dcterms:W3CDTF">2019-10-09T07:53:47Z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